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25" windowHeight="8985" activeTab="0"/>
  </bookViews>
  <sheets>
    <sheet name="Д.с.92" sheetId="1" r:id="rId1"/>
  </sheets>
  <definedNames>
    <definedName name="Z_1FC6B8B2_D297_471F_A858_75FF11DDC4D1_.wvu.PrintArea" localSheetId="0" hidden="1">'Д.с.92'!$A$2:$U$99</definedName>
    <definedName name="Z_5477B818_21DE_4D94_860B_9B5368818FC5_.wvu.PrintArea" localSheetId="0" hidden="1">'Д.с.92'!$A$2:$U$99</definedName>
    <definedName name="Z_87C43B2D_50C0_4689_805E_373E1CE343A7_.wvu.Cols" localSheetId="0" hidden="1">'Д.с.92'!$E:$H</definedName>
    <definedName name="Z_DF805ED5_70F2_4E28_9474_3EB74BEEB962_.wvu.Cols" localSheetId="0" hidden="1">'Д.с.92'!#REF!,'Д.с.92'!#REF!</definedName>
    <definedName name="Z_DF805ED5_70F2_4E28_9474_3EB74BEEB962_.wvu.Rows" localSheetId="0" hidden="1">'Д.с.92'!$1:$1,'Д.с.92'!$4:$4,'Д.с.92'!$91:$91</definedName>
    <definedName name="Z_ED214F54_918D_444F_9ADD_1E83DEBCCE05_.wvu.Cols" localSheetId="0" hidden="1">'Д.с.92'!#REF!,'Д.с.92'!#REF!</definedName>
    <definedName name="Z_ED214F54_918D_444F_9ADD_1E83DEBCCE05_.wvu.Rows" localSheetId="0" hidden="1">'Д.с.92'!$1:$1,'Д.с.92'!$4:$4,'Д.с.92'!$91:$91</definedName>
    <definedName name="_xlnm.Print_Titles" localSheetId="0">'Д.с.92'!$9:$9</definedName>
  </definedNames>
  <calcPr fullCalcOnLoad="1"/>
</workbook>
</file>

<file path=xl/sharedStrings.xml><?xml version="1.0" encoding="utf-8"?>
<sst xmlns="http://schemas.openxmlformats.org/spreadsheetml/2006/main" count="135" uniqueCount="118">
  <si>
    <t>Показатели по выплатам учреждения на 2014 год</t>
  </si>
  <si>
    <t>МБДОУ "Детский сад №92 "Облачко"</t>
  </si>
  <si>
    <t>рубли</t>
  </si>
  <si>
    <t>Наименование показателя</t>
  </si>
  <si>
    <t>КОСГУ</t>
  </si>
  <si>
    <t>Доп. КР</t>
  </si>
  <si>
    <t>ВСЕГО</t>
  </si>
  <si>
    <t>Субсидии на выполнение муниципального задания</t>
  </si>
  <si>
    <t>Платные услуги</t>
  </si>
  <si>
    <t>В том числе по каждой работе за счет средств бюджета</t>
  </si>
  <si>
    <t>В том числе по каждой субсидии на иные цели за счет средств краевого бюджета</t>
  </si>
  <si>
    <t xml:space="preserve">ВСЕГО от безвозмездных поступлений Код Доп. ЭК 530, 531,540,541,542 </t>
  </si>
  <si>
    <t>По бюджетным инвестициям</t>
  </si>
  <si>
    <t>Безвозмездные поступления муниципальным бюджетным и автономным учреждениям, доп. ЭК 820</t>
  </si>
  <si>
    <t>Безвозмездные поступления муниципальным бюджетным и автономным учреждениям (остатки прошлых лет), доп. ЭК 820</t>
  </si>
  <si>
    <t>Разрешенные к использованию остатки субсидий прошлых лет</t>
  </si>
  <si>
    <r>
      <t xml:space="preserve">Субсидии на выполнение муниципального задания, </t>
    </r>
    <r>
      <rPr>
        <sz val="11"/>
        <color indexed="10"/>
        <rFont val="Times New Roman"/>
        <family val="1"/>
      </rPr>
      <t xml:space="preserve">Код доп. ЭК 000 </t>
    </r>
    <r>
      <rPr>
        <sz val="11"/>
        <rFont val="Times New Roman"/>
        <family val="1"/>
      </rPr>
      <t>(местный бюджет)</t>
    </r>
  </si>
  <si>
    <r>
      <t xml:space="preserve">Субсидии на выполнение муниципального задания, </t>
    </r>
    <r>
      <rPr>
        <sz val="11"/>
        <color indexed="10"/>
        <rFont val="Times New Roman"/>
        <family val="1"/>
      </rPr>
      <t>Код доп. ЭК 488</t>
    </r>
    <r>
      <rPr>
        <sz val="11"/>
        <rFont val="Times New Roman"/>
        <family val="1"/>
      </rPr>
      <t xml:space="preserve"> (краевой бюджет)</t>
    </r>
  </si>
  <si>
    <r>
      <t xml:space="preserve">Субсидии на выполнение муниципального задания, </t>
    </r>
    <r>
      <rPr>
        <sz val="11"/>
        <color indexed="10"/>
        <rFont val="Times New Roman"/>
        <family val="1"/>
      </rPr>
      <t>Код доп. ЭК 475</t>
    </r>
    <r>
      <rPr>
        <sz val="11"/>
        <rFont val="Times New Roman"/>
        <family val="1"/>
      </rPr>
      <t xml:space="preserve"> (краевой бюджет)</t>
    </r>
  </si>
  <si>
    <r>
      <t>Поступления от оказания учреждением услуг на платной основе,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Код доп. ЭК 810</t>
    </r>
  </si>
  <si>
    <t>Субсидии 
на иные цели</t>
  </si>
  <si>
    <r>
      <t xml:space="preserve"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мун-х образовательных организациях, реализующих обр.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гос. программы Красноярского края «Развитие образования». </t>
    </r>
    <r>
      <rPr>
        <sz val="10"/>
        <color indexed="10"/>
        <rFont val="Times New Roman"/>
        <family val="1"/>
      </rPr>
      <t>ДОП ЭК 459</t>
    </r>
    <r>
      <rPr>
        <sz val="10"/>
        <color indexed="10"/>
        <rFont val="Times New Roman"/>
        <family val="1"/>
      </rPr>
      <t>, КЦСР 0227554</t>
    </r>
  </si>
  <si>
    <r>
      <t xml:space="preserve">"Развитие дошкольного образования",                                                 </t>
    </r>
    <r>
      <rPr>
        <sz val="11"/>
        <color indexed="10"/>
        <rFont val="Times New Roman"/>
        <family val="1"/>
      </rPr>
      <t xml:space="preserve"> КЦСР 0220130</t>
    </r>
  </si>
  <si>
    <r>
      <t xml:space="preserve"> "Обеспечение пожарной безопасности объектов муниципальной собственности" на 2014-2016 годы, </t>
    </r>
    <r>
      <rPr>
        <sz val="11"/>
        <color indexed="10"/>
        <rFont val="Times New Roman"/>
        <family val="1"/>
      </rPr>
      <t>КЦСР 0520010</t>
    </r>
  </si>
  <si>
    <r>
      <t xml:space="preserve"> "Капитальный ремонт оборудования лифтов объектов муниципальной собственности" на 2013-2015 годы, </t>
    </r>
    <r>
      <rPr>
        <sz val="11"/>
        <color indexed="10"/>
        <rFont val="Times New Roman"/>
        <family val="1"/>
      </rPr>
      <t>КЦСР 0220430</t>
    </r>
  </si>
  <si>
    <t>Код доп. ЭК 810</t>
  </si>
  <si>
    <t>Код доп. ЭК 832, КЦСР 0000000</t>
  </si>
  <si>
    <t>Код доп. ЭК 832, КЦСР 8620000</t>
  </si>
  <si>
    <t>Код доп. ЭК 832, КЦСР 8630000</t>
  </si>
  <si>
    <t>Код доп. ЭК 832, КЦСР 8670000</t>
  </si>
  <si>
    <t>Код доп. ЭК 842, КЦСР 0000000, доп. ФК 81600</t>
  </si>
  <si>
    <t>Код доп. ЭК 842, КЦСР 9210213, доп. ФК 81600</t>
  </si>
  <si>
    <t>Код доп. ЭК 842, КЦСР 9210213, доп. ФК 81100</t>
  </si>
  <si>
    <t>Код доп. ЭК 842, КЦСР 9210213, доп. ФК 71320</t>
  </si>
  <si>
    <t>Код доп. ЭК 842, КЦСР 4367500, доп. ФК 71310</t>
  </si>
  <si>
    <t>норматив  затрат</t>
  </si>
  <si>
    <t>норматив затрат</t>
  </si>
  <si>
    <t xml:space="preserve">Текущий ремонт зданий (доп. ФК 81300)  </t>
  </si>
  <si>
    <t>Капитальный ремонт зданий (доп. ФК 81400)</t>
  </si>
  <si>
    <t>Приобретение основных средств (доп. ФК 81600) ДОП ЭК 000 (местный бюджет)</t>
  </si>
  <si>
    <r>
      <t>Приобретение основных средств (доп. ФК 81600)</t>
    </r>
    <r>
      <rPr>
        <sz val="11"/>
        <color indexed="10"/>
        <rFont val="Times New Roman"/>
        <family val="1"/>
      </rPr>
      <t xml:space="preserve"> ДОП ЭК 475</t>
    </r>
    <r>
      <rPr>
        <sz val="11"/>
        <rFont val="Times New Roman"/>
        <family val="1"/>
      </rPr>
      <t xml:space="preserve"> (краевой бюджет ),                 </t>
    </r>
    <r>
      <rPr>
        <sz val="11"/>
        <color indexed="10"/>
        <rFont val="Times New Roman"/>
        <family val="1"/>
      </rPr>
      <t>КЦСР 0227588</t>
    </r>
  </si>
  <si>
    <t>ВЫПЛАТЫ ВСЕГО</t>
  </si>
  <si>
    <t>в том числе: Оплата труда и начисления на выплаты по оплате труда, всего</t>
  </si>
  <si>
    <t>из них: Заработная плата</t>
  </si>
  <si>
    <t>Прочие выплаты</t>
  </si>
  <si>
    <t>Оплата стоимости проезда к месту отдыха и обратно</t>
  </si>
  <si>
    <t>911</t>
  </si>
  <si>
    <t>Суточные при служебных командировках</t>
  </si>
  <si>
    <t>Подъемные</t>
  </si>
  <si>
    <t>Компенсация за неиспользованное право на санаторно-курортное лечение</t>
  </si>
  <si>
    <t>Компенсация за приобретение книгоиздательской продукции и периодических изданий</t>
  </si>
  <si>
    <t>компенсация расходов, связанных с переездом из районов Крайнего Севера</t>
  </si>
  <si>
    <t>Начисления на выплаты по оплате труда</t>
  </si>
  <si>
    <t>Оплата работ, услуг, всего</t>
  </si>
  <si>
    <t>из них: Услуги связи</t>
  </si>
  <si>
    <t>Транспортные услуги</t>
  </si>
  <si>
    <t>Оплата проезда по служебным командировкам (в т.ч. студентам, обучающимся по заочной форме обучения, при проезде к месту нахождения учебного заведения)</t>
  </si>
  <si>
    <t>Прочие транспортные расходы</t>
  </si>
  <si>
    <t>Оплата услуг по перевозке несовершеннолетних и сопровождающих их лиц</t>
  </si>
  <si>
    <t>Оплата проезда сопровождающих лиц, являющихся штатными  сотрудниками учреждений</t>
  </si>
  <si>
    <t>Коммунальные услуги</t>
  </si>
  <si>
    <t>Оплата отопления и технологических нужд, а также горячего водоснабжения</t>
  </si>
  <si>
    <t>Потребление электроэнергии</t>
  </si>
  <si>
    <t>Водоснабжение, канализация</t>
  </si>
  <si>
    <t>Арендная плата за пользование имуществом</t>
  </si>
  <si>
    <t>Работы, услуги по содержанию имущества</t>
  </si>
  <si>
    <t>Содержание и техническое обслуживание помещений</t>
  </si>
  <si>
    <t>Текущий ремонт оборудования</t>
  </si>
  <si>
    <t>Текущий ремонт зданий</t>
  </si>
  <si>
    <t>Капитальный ремонт имущества</t>
  </si>
  <si>
    <t>Капитальный ремонт жилого фонда</t>
  </si>
  <si>
    <t>Содержание и ремонт автомобильных дорог</t>
  </si>
  <si>
    <t>Прочие расходы по содержанию имущества</t>
  </si>
  <si>
    <t>Капитальный ремонт коллекторного хозяйства</t>
  </si>
  <si>
    <t>Капитальный ремонт наружного освещения</t>
  </si>
  <si>
    <t>Прочие работы, услуги</t>
  </si>
  <si>
    <t>Страхование жизни, здоровья, имущества (в том числе гражданской ответственности владельцев транспортных средств)</t>
  </si>
  <si>
    <t>Проживание в служебных командировках</t>
  </si>
  <si>
    <t>Вневедомственная (в том числе пожарная) охрана, охранная и пожарная сигнализация (установка, наладка и эксплуатация)</t>
  </si>
  <si>
    <t>Прочие услуги</t>
  </si>
  <si>
    <t>Вознаграждение по договорам ГПХ с учетом ЕСН</t>
  </si>
  <si>
    <t>Приобретение периодических изданий, справочной литературы</t>
  </si>
  <si>
    <t>Инженерные изыскания для подготовки проектной документации, строительства, реконструкции, капитального и текущего ремонта объектов; архитектурно-строительное проектирование</t>
  </si>
  <si>
    <t>Расходы на оплату проезда, найм жилых помещений для участников соревнований, олимпиад и др. мероприятий</t>
  </si>
  <si>
    <t>Межжевание  земельных участков</t>
  </si>
  <si>
    <t>Безвозмездные перечисления организациям, всего</t>
  </si>
  <si>
    <t>Безвозмездные перечисления государственным организациям, всего</t>
  </si>
  <si>
    <t>из них: 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</si>
  <si>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</si>
  <si>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Социальное обеспечение, всего</t>
  </si>
  <si>
    <t>из них: 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</si>
  <si>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</si>
  <si>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</si>
  <si>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Выплаты стипендий</t>
  </si>
  <si>
    <t>Культурно-массовые и спортивно-массовые мероприятия, из них:</t>
  </si>
  <si>
    <t>Городские меропириятия</t>
  </si>
  <si>
    <t>Внутришкольные мероприятия</t>
  </si>
  <si>
    <t>Поступление нефинансовых активов, всего</t>
  </si>
  <si>
    <t>из них: Увеличение стоимости основных средств</t>
  </si>
  <si>
    <t>Приобретение основных средств</t>
  </si>
  <si>
    <t>Приобретение жилых помещений</t>
  </si>
  <si>
    <t>Реконструкция зданий и сооружений</t>
  </si>
  <si>
    <t>Увеличение стоимости материальных запасов</t>
  </si>
  <si>
    <t>Приобретение расходных материалов</t>
  </si>
  <si>
    <t>Приобретение медикаментов и перевязочных средств</t>
  </si>
  <si>
    <t>Приобретение продуктов питания (оплата продовольствия), в том числе продовольственных пайков военнослужащим и приравненным к ним лицам</t>
  </si>
  <si>
    <t>Приобретение горюче-смазочных материалов</t>
  </si>
  <si>
    <t>Приобретение мягкого инвентаря</t>
  </si>
  <si>
    <t>Справочно:Объем публичных обязательств, всего</t>
  </si>
  <si>
    <t>Х</t>
  </si>
  <si>
    <t>Заместитель начальника по экономике и финансам</t>
  </si>
  <si>
    <t>Е.Г.Трофимова</t>
  </si>
  <si>
    <t>Директор МКУ "ЦБ УОиДО"</t>
  </si>
  <si>
    <t>Л.Э.Ерохина</t>
  </si>
  <si>
    <t>Исполнитель:</t>
  </si>
  <si>
    <t xml:space="preserve">Засядько Н.В., 34-19-49     </t>
  </si>
  <si>
    <t>Заведующий МБДОУ №92</t>
  </si>
  <si>
    <t>С.И. Исаева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</si>
</sst>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285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49" fontId="3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64" fontId="5" fillId="0" borderId="17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8" fillId="33" borderId="27" xfId="0" applyFont="1" applyFill="1" applyBorder="1" applyAlignment="1">
      <alignment/>
    </xf>
    <xf numFmtId="0" fontId="8" fillId="33" borderId="13" xfId="0" applyFont="1" applyFill="1" applyBorder="1" applyAlignment="1">
      <alignment vertical="center"/>
    </xf>
    <xf numFmtId="0" fontId="8" fillId="33" borderId="14" xfId="0" applyFont="1" applyFill="1" applyBorder="1" applyAlignment="1">
      <alignment/>
    </xf>
    <xf numFmtId="4" fontId="8" fillId="33" borderId="19" xfId="0" applyNumberFormat="1" applyFont="1" applyFill="1" applyBorder="1" applyAlignment="1">
      <alignment horizontal="center"/>
    </xf>
    <xf numFmtId="4" fontId="8" fillId="33" borderId="12" xfId="0" applyNumberFormat="1" applyFont="1" applyFill="1" applyBorder="1" applyAlignment="1">
      <alignment horizontal="center"/>
    </xf>
    <xf numFmtId="4" fontId="8" fillId="33" borderId="13" xfId="0" applyNumberFormat="1" applyFont="1" applyFill="1" applyBorder="1" applyAlignment="1">
      <alignment horizontal="center"/>
    </xf>
    <xf numFmtId="4" fontId="8" fillId="33" borderId="26" xfId="0" applyNumberFormat="1" applyFont="1" applyFill="1" applyBorder="1" applyAlignment="1">
      <alignment horizontal="center"/>
    </xf>
    <xf numFmtId="4" fontId="8" fillId="33" borderId="20" xfId="0" applyNumberFormat="1" applyFont="1" applyFill="1" applyBorder="1" applyAlignment="1">
      <alignment horizontal="center"/>
    </xf>
    <xf numFmtId="4" fontId="8" fillId="33" borderId="3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31" xfId="0" applyFont="1" applyFill="1" applyBorder="1" applyAlignment="1">
      <alignment/>
    </xf>
    <xf numFmtId="0" fontId="8" fillId="0" borderId="3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/>
    </xf>
    <xf numFmtId="4" fontId="8" fillId="33" borderId="33" xfId="0" applyNumberFormat="1" applyFont="1" applyFill="1" applyBorder="1" applyAlignment="1">
      <alignment horizontal="center"/>
    </xf>
    <xf numFmtId="4" fontId="8" fillId="0" borderId="34" xfId="0" applyNumberFormat="1" applyFont="1" applyFill="1" applyBorder="1" applyAlignment="1">
      <alignment horizontal="center"/>
    </xf>
    <xf numFmtId="4" fontId="8" fillId="0" borderId="30" xfId="0" applyNumberFormat="1" applyFont="1" applyFill="1" applyBorder="1" applyAlignment="1">
      <alignment horizontal="center"/>
    </xf>
    <xf numFmtId="4" fontId="8" fillId="0" borderId="32" xfId="0" applyNumberFormat="1" applyFont="1" applyFill="1" applyBorder="1" applyAlignment="1">
      <alignment horizontal="center"/>
    </xf>
    <xf numFmtId="4" fontId="8" fillId="0" borderId="33" xfId="0" applyNumberFormat="1" applyFont="1" applyFill="1" applyBorder="1" applyAlignment="1">
      <alignment horizontal="center"/>
    </xf>
    <xf numFmtId="4" fontId="8" fillId="0" borderId="35" xfId="0" applyNumberFormat="1" applyFont="1" applyFill="1" applyBorder="1" applyAlignment="1">
      <alignment horizontal="center"/>
    </xf>
    <xf numFmtId="4" fontId="8" fillId="0" borderId="36" xfId="0" applyNumberFormat="1" applyFont="1" applyFill="1" applyBorder="1" applyAlignment="1">
      <alignment horizontal="center"/>
    </xf>
    <xf numFmtId="4" fontId="8" fillId="0" borderId="37" xfId="0" applyNumberFormat="1" applyFont="1" applyFill="1" applyBorder="1" applyAlignment="1">
      <alignment horizontal="center"/>
    </xf>
    <xf numFmtId="0" fontId="8" fillId="33" borderId="31" xfId="0" applyFont="1" applyFill="1" applyBorder="1" applyAlignment="1">
      <alignment wrapText="1"/>
    </xf>
    <xf numFmtId="0" fontId="5" fillId="33" borderId="30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/>
    </xf>
    <xf numFmtId="4" fontId="5" fillId="33" borderId="34" xfId="0" applyNumberFormat="1" applyFont="1" applyFill="1" applyBorder="1" applyAlignment="1">
      <alignment horizontal="center"/>
    </xf>
    <xf numFmtId="4" fontId="5" fillId="33" borderId="30" xfId="0" applyNumberFormat="1" applyFont="1" applyFill="1" applyBorder="1" applyAlignment="1">
      <alignment horizontal="center"/>
    </xf>
    <xf numFmtId="4" fontId="5" fillId="33" borderId="33" xfId="0" applyNumberFormat="1" applyFont="1" applyFill="1" applyBorder="1" applyAlignment="1">
      <alignment horizontal="center"/>
    </xf>
    <xf numFmtId="4" fontId="5" fillId="33" borderId="35" xfId="0" applyNumberFormat="1" applyFont="1" applyFill="1" applyBorder="1" applyAlignment="1">
      <alignment horizontal="center"/>
    </xf>
    <xf numFmtId="4" fontId="5" fillId="33" borderId="37" xfId="0" applyNumberFormat="1" applyFont="1" applyFill="1" applyBorder="1" applyAlignment="1">
      <alignment horizontal="center"/>
    </xf>
    <xf numFmtId="4" fontId="5" fillId="33" borderId="31" xfId="0" applyNumberFormat="1" applyFont="1" applyFill="1" applyBorder="1" applyAlignment="1">
      <alignment horizontal="center"/>
    </xf>
    <xf numFmtId="0" fontId="8" fillId="0" borderId="31" xfId="0" applyFont="1" applyFill="1" applyBorder="1" applyAlignment="1">
      <alignment wrapText="1"/>
    </xf>
    <xf numFmtId="0" fontId="5" fillId="0" borderId="3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/>
    </xf>
    <xf numFmtId="4" fontId="5" fillId="0" borderId="34" xfId="0" applyNumberFormat="1" applyFont="1" applyFill="1" applyBorder="1" applyAlignment="1">
      <alignment horizontal="center"/>
    </xf>
    <xf numFmtId="4" fontId="5" fillId="0" borderId="30" xfId="0" applyNumberFormat="1" applyFont="1" applyFill="1" applyBorder="1" applyAlignment="1">
      <alignment horizontal="center" wrapText="1"/>
    </xf>
    <xf numFmtId="4" fontId="5" fillId="0" borderId="30" xfId="0" applyNumberFormat="1" applyFont="1" applyFill="1" applyBorder="1" applyAlignment="1">
      <alignment horizontal="center"/>
    </xf>
    <xf numFmtId="4" fontId="5" fillId="0" borderId="32" xfId="0" applyNumberFormat="1" applyFont="1" applyFill="1" applyBorder="1" applyAlignment="1">
      <alignment horizontal="center"/>
    </xf>
    <xf numFmtId="4" fontId="8" fillId="34" borderId="30" xfId="0" applyNumberFormat="1" applyFont="1" applyFill="1" applyBorder="1" applyAlignment="1">
      <alignment horizontal="center"/>
    </xf>
    <xf numFmtId="4" fontId="5" fillId="0" borderId="35" xfId="0" applyNumberFormat="1" applyFont="1" applyFill="1" applyBorder="1" applyAlignment="1">
      <alignment horizontal="center"/>
    </xf>
    <xf numFmtId="4" fontId="5" fillId="0" borderId="33" xfId="0" applyNumberFormat="1" applyFont="1" applyFill="1" applyBorder="1" applyAlignment="1">
      <alignment horizontal="center"/>
    </xf>
    <xf numFmtId="4" fontId="5" fillId="0" borderId="37" xfId="0" applyNumberFormat="1" applyFont="1" applyFill="1" applyBorder="1" applyAlignment="1">
      <alignment horizontal="center"/>
    </xf>
    <xf numFmtId="0" fontId="8" fillId="33" borderId="31" xfId="0" applyFont="1" applyFill="1" applyBorder="1" applyAlignment="1">
      <alignment/>
    </xf>
    <xf numFmtId="49" fontId="5" fillId="0" borderId="31" xfId="0" applyNumberFormat="1" applyFont="1" applyFill="1" applyBorder="1" applyAlignment="1">
      <alignment horizontal="left" vertical="center" wrapText="1"/>
    </xf>
    <xf numFmtId="49" fontId="5" fillId="0" borderId="30" xfId="0" applyNumberFormat="1" applyFont="1" applyFill="1" applyBorder="1" applyAlignment="1">
      <alignment horizontal="left" vertical="center" wrapText="1"/>
    </xf>
    <xf numFmtId="49" fontId="5" fillId="0" borderId="32" xfId="0" applyNumberFormat="1" applyFont="1" applyFill="1" applyBorder="1" applyAlignment="1">
      <alignment horizontal="right" vertical="center" wrapText="1"/>
    </xf>
    <xf numFmtId="4" fontId="5" fillId="0" borderId="34" xfId="0" applyNumberFormat="1" applyFont="1" applyFill="1" applyBorder="1" applyAlignment="1">
      <alignment horizontal="center" wrapText="1"/>
    </xf>
    <xf numFmtId="4" fontId="5" fillId="0" borderId="32" xfId="0" applyNumberFormat="1" applyFont="1" applyFill="1" applyBorder="1" applyAlignment="1">
      <alignment horizontal="center" wrapText="1"/>
    </xf>
    <xf numFmtId="4" fontId="5" fillId="0" borderId="35" xfId="0" applyNumberFormat="1" applyFont="1" applyFill="1" applyBorder="1" applyAlignment="1">
      <alignment horizontal="center" wrapText="1"/>
    </xf>
    <xf numFmtId="4" fontId="5" fillId="0" borderId="33" xfId="0" applyNumberFormat="1" applyFont="1" applyFill="1" applyBorder="1" applyAlignment="1">
      <alignment horizontal="center" wrapText="1"/>
    </xf>
    <xf numFmtId="4" fontId="5" fillId="0" borderId="37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5" fillId="0" borderId="32" xfId="0" applyFont="1" applyFill="1" applyBorder="1" applyAlignment="1">
      <alignment vertical="center"/>
    </xf>
    <xf numFmtId="0" fontId="8" fillId="33" borderId="31" xfId="0" applyFont="1" applyFill="1" applyBorder="1" applyAlignment="1">
      <alignment vertical="top" wrapText="1"/>
    </xf>
    <xf numFmtId="0" fontId="5" fillId="33" borderId="32" xfId="0" applyFont="1" applyFill="1" applyBorder="1" applyAlignment="1">
      <alignment/>
    </xf>
    <xf numFmtId="0" fontId="5" fillId="0" borderId="31" xfId="0" applyFont="1" applyFill="1" applyBorder="1" applyAlignment="1">
      <alignment vertical="top" wrapText="1"/>
    </xf>
    <xf numFmtId="0" fontId="5" fillId="0" borderId="32" xfId="0" applyFont="1" applyFill="1" applyBorder="1" applyAlignment="1">
      <alignment/>
    </xf>
    <xf numFmtId="0" fontId="8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/>
    </xf>
    <xf numFmtId="4" fontId="5" fillId="33" borderId="34" xfId="0" applyNumberFormat="1" applyFont="1" applyFill="1" applyBorder="1" applyAlignment="1">
      <alignment horizontal="center" vertical="center"/>
    </xf>
    <xf numFmtId="4" fontId="5" fillId="33" borderId="30" xfId="0" applyNumberFormat="1" applyFont="1" applyFill="1" applyBorder="1" applyAlignment="1">
      <alignment horizontal="center" vertical="center"/>
    </xf>
    <xf numFmtId="4" fontId="5" fillId="33" borderId="35" xfId="0" applyNumberFormat="1" applyFont="1" applyFill="1" applyBorder="1" applyAlignment="1">
      <alignment horizontal="center" vertical="center"/>
    </xf>
    <xf numFmtId="4" fontId="5" fillId="33" borderId="33" xfId="0" applyNumberFormat="1" applyFont="1" applyFill="1" applyBorder="1" applyAlignment="1">
      <alignment horizontal="center" vertical="center"/>
    </xf>
    <xf numFmtId="4" fontId="5" fillId="33" borderId="32" xfId="0" applyNumberFormat="1" applyFont="1" applyFill="1" applyBorder="1" applyAlignment="1">
      <alignment horizontal="center" vertical="center"/>
    </xf>
    <xf numFmtId="4" fontId="5" fillId="33" borderId="3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wrapText="1"/>
    </xf>
    <xf numFmtId="0" fontId="5" fillId="0" borderId="30" xfId="0" applyFont="1" applyFill="1" applyBorder="1" applyAlignment="1">
      <alignment/>
    </xf>
    <xf numFmtId="4" fontId="5" fillId="33" borderId="32" xfId="0" applyNumberFormat="1" applyFont="1" applyFill="1" applyBorder="1" applyAlignment="1">
      <alignment horizontal="center"/>
    </xf>
    <xf numFmtId="49" fontId="8" fillId="33" borderId="31" xfId="0" applyNumberFormat="1" applyFont="1" applyFill="1" applyBorder="1" applyAlignment="1">
      <alignment horizontal="left" vertical="center" wrapText="1"/>
    </xf>
    <xf numFmtId="0" fontId="8" fillId="33" borderId="30" xfId="0" applyFont="1" applyFill="1" applyBorder="1" applyAlignment="1">
      <alignment horizontal="center" vertical="center"/>
    </xf>
    <xf numFmtId="4" fontId="8" fillId="2" borderId="30" xfId="0" applyNumberFormat="1" applyFont="1" applyFill="1" applyBorder="1" applyAlignment="1">
      <alignment horizontal="center"/>
    </xf>
    <xf numFmtId="49" fontId="50" fillId="0" borderId="38" xfId="0" applyNumberFormat="1" applyFont="1" applyFill="1" applyBorder="1" applyAlignment="1">
      <alignment horizontal="left" vertical="center" wrapText="1"/>
    </xf>
    <xf numFmtId="0" fontId="50" fillId="0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/>
    </xf>
    <xf numFmtId="4" fontId="51" fillId="33" borderId="39" xfId="0" applyNumberFormat="1" applyFont="1" applyFill="1" applyBorder="1" applyAlignment="1">
      <alignment horizontal="center"/>
    </xf>
    <xf numFmtId="4" fontId="50" fillId="0" borderId="15" xfId="0" applyNumberFormat="1" applyFont="1" applyFill="1" applyBorder="1" applyAlignment="1">
      <alignment horizontal="center"/>
    </xf>
    <xf numFmtId="4" fontId="50" fillId="0" borderId="16" xfId="0" applyNumberFormat="1" applyFont="1" applyFill="1" applyBorder="1" applyAlignment="1">
      <alignment horizontal="center"/>
    </xf>
    <xf numFmtId="4" fontId="50" fillId="0" borderId="17" xfId="0" applyNumberFormat="1" applyFont="1" applyFill="1" applyBorder="1" applyAlignment="1">
      <alignment horizontal="center"/>
    </xf>
    <xf numFmtId="4" fontId="51" fillId="34" borderId="16" xfId="0" applyNumberFormat="1" applyFont="1" applyFill="1" applyBorder="1" applyAlignment="1">
      <alignment horizontal="center"/>
    </xf>
    <xf numFmtId="4" fontId="50" fillId="0" borderId="40" xfId="0" applyNumberFormat="1" applyFont="1" applyFill="1" applyBorder="1" applyAlignment="1">
      <alignment horizontal="center"/>
    </xf>
    <xf numFmtId="4" fontId="50" fillId="0" borderId="41" xfId="0" applyNumberFormat="1" applyFont="1" applyFill="1" applyBorder="1" applyAlignment="1">
      <alignment horizontal="center"/>
    </xf>
    <xf numFmtId="4" fontId="50" fillId="0" borderId="39" xfId="0" applyNumberFormat="1" applyFont="1" applyFill="1" applyBorder="1" applyAlignment="1">
      <alignment horizontal="center"/>
    </xf>
    <xf numFmtId="4" fontId="50" fillId="0" borderId="42" xfId="0" applyNumberFormat="1" applyFont="1" applyFill="1" applyBorder="1" applyAlignment="1">
      <alignment horizontal="center"/>
    </xf>
    <xf numFmtId="4" fontId="50" fillId="0" borderId="30" xfId="0" applyNumberFormat="1" applyFont="1" applyFill="1" applyBorder="1" applyAlignment="1">
      <alignment horizontal="center"/>
    </xf>
    <xf numFmtId="0" fontId="50" fillId="0" borderId="0" xfId="0" applyFont="1" applyFill="1" applyAlignment="1">
      <alignment/>
    </xf>
    <xf numFmtId="0" fontId="5" fillId="0" borderId="21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/>
    </xf>
    <xf numFmtId="4" fontId="8" fillId="33" borderId="24" xfId="0" applyNumberFormat="1" applyFont="1" applyFill="1" applyBorder="1" applyAlignment="1">
      <alignment horizontal="center"/>
    </xf>
    <xf numFmtId="4" fontId="5" fillId="0" borderId="25" xfId="0" applyNumberFormat="1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 horizontal="center"/>
    </xf>
    <xf numFmtId="4" fontId="5" fillId="0" borderId="23" xfId="0" applyNumberFormat="1" applyFont="1" applyFill="1" applyBorder="1" applyAlignment="1">
      <alignment horizontal="center"/>
    </xf>
    <xf numFmtId="4" fontId="8" fillId="0" borderId="22" xfId="0" applyNumberFormat="1" applyFont="1" applyFill="1" applyBorder="1" applyAlignment="1">
      <alignment horizontal="center"/>
    </xf>
    <xf numFmtId="4" fontId="5" fillId="0" borderId="43" xfId="0" applyNumberFormat="1" applyFont="1" applyFill="1" applyBorder="1" applyAlignment="1">
      <alignment horizontal="center"/>
    </xf>
    <xf numFmtId="4" fontId="5" fillId="0" borderId="44" xfId="0" applyNumberFormat="1" applyFont="1" applyFill="1" applyBorder="1" applyAlignment="1">
      <alignment horizontal="center"/>
    </xf>
    <xf numFmtId="4" fontId="5" fillId="0" borderId="45" xfId="0" applyNumberFormat="1" applyFont="1" applyFill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4" fontId="8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11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36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3" fillId="35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Fill="1" applyAlignment="1">
      <alignment/>
    </xf>
    <xf numFmtId="49" fontId="11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top" wrapText="1"/>
    </xf>
    <xf numFmtId="164" fontId="2" fillId="0" borderId="44" xfId="0" applyNumberFormat="1" applyFont="1" applyBorder="1" applyAlignment="1">
      <alignment horizontal="center" vertical="top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164" fontId="5" fillId="0" borderId="52" xfId="0" applyNumberFormat="1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 wrapText="1"/>
    </xf>
    <xf numFmtId="0" fontId="8" fillId="34" borderId="53" xfId="0" applyFont="1" applyFill="1" applyBorder="1" applyAlignment="1">
      <alignment horizontal="center" vertical="center" wrapText="1"/>
    </xf>
    <xf numFmtId="0" fontId="8" fillId="34" borderId="33" xfId="0" applyFont="1" applyFill="1" applyBorder="1" applyAlignment="1">
      <alignment horizontal="center" vertical="center" wrapText="1"/>
    </xf>
    <xf numFmtId="0" fontId="8" fillId="34" borderId="39" xfId="0" applyFont="1" applyFill="1" applyBorder="1" applyAlignment="1">
      <alignment horizontal="center" vertical="center" wrapText="1"/>
    </xf>
    <xf numFmtId="0" fontId="8" fillId="36" borderId="50" xfId="0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 textRotation="90" wrapText="1"/>
    </xf>
    <xf numFmtId="0" fontId="8" fillId="0" borderId="30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58" xfId="0" applyFont="1" applyBorder="1" applyAlignment="1">
      <alignment horizontal="center" vertical="center" textRotation="90" wrapText="1"/>
    </xf>
    <xf numFmtId="0" fontId="8" fillId="0" borderId="32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 wrapText="1"/>
    </xf>
    <xf numFmtId="0" fontId="8" fillId="35" borderId="56" xfId="0" applyFont="1" applyFill="1" applyBorder="1" applyAlignment="1">
      <alignment horizontal="center" vertical="center" wrapText="1"/>
    </xf>
    <xf numFmtId="0" fontId="8" fillId="35" borderId="57" xfId="0" applyFont="1" applyFill="1" applyBorder="1" applyAlignment="1">
      <alignment horizontal="center" vertical="center" wrapText="1"/>
    </xf>
    <xf numFmtId="0" fontId="8" fillId="34" borderId="46" xfId="0" applyFont="1" applyFill="1" applyBorder="1" applyAlignment="1">
      <alignment horizontal="center" vertical="center" wrapText="1"/>
    </xf>
    <xf numFmtId="0" fontId="0" fillId="0" borderId="47" xfId="0" applyBorder="1" applyAlignment="1">
      <alignment/>
    </xf>
    <xf numFmtId="49" fontId="3" fillId="34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104"/>
  <sheetViews>
    <sheetView tabSelected="1" zoomScale="55" zoomScaleNormal="55" zoomScaleSheetLayoutView="90" zoomScalePageLayoutView="0" workbookViewId="0" topLeftCell="A1">
      <pane xSplit="4" ySplit="8" topLeftCell="E90" activePane="bottomRight" state="frozen"/>
      <selection pane="topLeft" activeCell="C25" sqref="C25"/>
      <selection pane="topRight" activeCell="C25" sqref="C25"/>
      <selection pane="bottomLeft" activeCell="C25" sqref="C25"/>
      <selection pane="bottomRight" activeCell="E97" sqref="E97"/>
    </sheetView>
  </sheetViews>
  <sheetFormatPr defaultColWidth="9.00390625" defaultRowHeight="12.75"/>
  <cols>
    <col min="1" max="1" width="35.375" style="1" customWidth="1"/>
    <col min="2" max="2" width="5.875" style="2" customWidth="1"/>
    <col min="3" max="3" width="5.875" style="1" customWidth="1"/>
    <col min="4" max="4" width="18.25390625" style="1" customWidth="1"/>
    <col min="5" max="7" width="22.75390625" style="3" customWidth="1"/>
    <col min="8" max="8" width="22.75390625" style="1" customWidth="1"/>
    <col min="9" max="9" width="17.625" style="1" customWidth="1"/>
    <col min="10" max="10" width="20.25390625" style="3" customWidth="1"/>
    <col min="11" max="11" width="20.25390625" style="1" customWidth="1"/>
    <col min="12" max="13" width="20.25390625" style="3" customWidth="1"/>
    <col min="14" max="14" width="18.00390625" style="1" customWidth="1"/>
    <col min="15" max="15" width="33.125" style="1" customWidth="1"/>
    <col min="16" max="16" width="18.25390625" style="1" customWidth="1"/>
    <col min="17" max="17" width="20.125" style="1" customWidth="1"/>
    <col min="18" max="18" width="18.875" style="1" customWidth="1"/>
    <col min="19" max="19" width="16.25390625" style="1" customWidth="1"/>
    <col min="20" max="20" width="18.625" style="1" customWidth="1"/>
    <col min="21" max="21" width="12.75390625" style="1" customWidth="1"/>
    <col min="22" max="22" width="14.625" style="3" customWidth="1"/>
    <col min="23" max="23" width="17.625" style="3" customWidth="1"/>
    <col min="24" max="29" width="11.125" style="3" customWidth="1"/>
    <col min="30" max="32" width="10.75390625" style="3" customWidth="1"/>
    <col min="33" max="33" width="10.875" style="3" customWidth="1"/>
    <col min="34" max="16384" width="9.125" style="3" customWidth="1"/>
  </cols>
  <sheetData>
    <row r="1" ht="12.75" customHeight="1"/>
    <row r="2" spans="1:21" s="8" customFormat="1" ht="18.75">
      <c r="A2" s="4" t="s">
        <v>0</v>
      </c>
      <c r="B2" s="4"/>
      <c r="C2" s="4"/>
      <c r="D2" s="4"/>
      <c r="E2" s="4"/>
      <c r="F2" s="4"/>
      <c r="G2" s="4"/>
      <c r="H2" s="4"/>
      <c r="I2" s="5"/>
      <c r="J2" s="6"/>
      <c r="K2" s="5"/>
      <c r="L2" s="7"/>
      <c r="M2" s="7"/>
      <c r="N2" s="5"/>
      <c r="O2" s="5"/>
      <c r="P2" s="5"/>
      <c r="Q2" s="5"/>
      <c r="R2" s="5"/>
      <c r="S2" s="5"/>
      <c r="T2" s="5"/>
      <c r="U2" s="5"/>
    </row>
    <row r="3" spans="1:21" s="8" customFormat="1" ht="37.5">
      <c r="A3" s="200" t="s">
        <v>1</v>
      </c>
      <c r="B3" s="9"/>
      <c r="C3" s="9"/>
      <c r="D3" s="9"/>
      <c r="E3" s="9"/>
      <c r="F3" s="9"/>
      <c r="G3" s="9"/>
      <c r="H3" s="10"/>
      <c r="I3" s="5"/>
      <c r="J3" s="6"/>
      <c r="K3" s="5"/>
      <c r="L3" s="7"/>
      <c r="M3" s="7"/>
      <c r="N3" s="5"/>
      <c r="O3" s="5"/>
      <c r="P3" s="5"/>
      <c r="Q3" s="5"/>
      <c r="R3" s="5"/>
      <c r="S3" s="5"/>
      <c r="T3" s="5"/>
      <c r="U3" s="5"/>
    </row>
    <row r="4" ht="12.75" customHeight="1">
      <c r="A4" s="11"/>
    </row>
    <row r="5" spans="1:13" ht="18.75" customHeight="1" thickBot="1">
      <c r="A5" s="12" t="s">
        <v>2</v>
      </c>
      <c r="E5" s="13"/>
      <c r="F5" s="13"/>
      <c r="G5" s="13"/>
      <c r="J5" s="13"/>
      <c r="L5" s="14"/>
      <c r="M5" s="14"/>
    </row>
    <row r="6" spans="1:33" s="17" customFormat="1" ht="44.25" customHeight="1">
      <c r="A6" s="187" t="s">
        <v>3</v>
      </c>
      <c r="B6" s="190" t="s">
        <v>4</v>
      </c>
      <c r="C6" s="193" t="s">
        <v>5</v>
      </c>
      <c r="D6" s="180" t="s">
        <v>6</v>
      </c>
      <c r="E6" s="196" t="s">
        <v>7</v>
      </c>
      <c r="F6" s="197"/>
      <c r="G6" s="197"/>
      <c r="H6" s="15" t="s">
        <v>8</v>
      </c>
      <c r="I6" s="198" t="s">
        <v>6</v>
      </c>
      <c r="J6" s="179" t="s">
        <v>9</v>
      </c>
      <c r="K6" s="179"/>
      <c r="L6" s="179"/>
      <c r="M6" s="179"/>
      <c r="N6" s="180" t="s">
        <v>6</v>
      </c>
      <c r="O6" s="16" t="s">
        <v>10</v>
      </c>
      <c r="P6" s="180" t="s">
        <v>6</v>
      </c>
      <c r="Q6" s="183"/>
      <c r="R6" s="183"/>
      <c r="S6" s="183"/>
      <c r="T6" s="184" t="s">
        <v>11</v>
      </c>
      <c r="U6" s="163" t="s">
        <v>12</v>
      </c>
      <c r="V6" s="163" t="s">
        <v>13</v>
      </c>
      <c r="W6" s="166" t="s">
        <v>14</v>
      </c>
      <c r="X6" s="169" t="s">
        <v>15</v>
      </c>
      <c r="Y6" s="170"/>
      <c r="Z6" s="170"/>
      <c r="AA6" s="170"/>
      <c r="AB6" s="170"/>
      <c r="AC6" s="170"/>
      <c r="AD6" s="170"/>
      <c r="AE6" s="170"/>
      <c r="AF6" s="170"/>
      <c r="AG6" s="171"/>
    </row>
    <row r="7" spans="1:33" s="17" customFormat="1" ht="103.5" customHeight="1">
      <c r="A7" s="188"/>
      <c r="B7" s="191"/>
      <c r="C7" s="194"/>
      <c r="D7" s="181"/>
      <c r="E7" s="18" t="s">
        <v>16</v>
      </c>
      <c r="F7" s="19" t="s">
        <v>17</v>
      </c>
      <c r="G7" s="19" t="s">
        <v>18</v>
      </c>
      <c r="H7" s="20" t="s">
        <v>19</v>
      </c>
      <c r="I7" s="199"/>
      <c r="J7" s="172" t="s">
        <v>20</v>
      </c>
      <c r="K7" s="172"/>
      <c r="L7" s="172"/>
      <c r="M7" s="172"/>
      <c r="N7" s="181"/>
      <c r="O7" s="173" t="s">
        <v>21</v>
      </c>
      <c r="P7" s="181"/>
      <c r="Q7" s="175" t="s">
        <v>22</v>
      </c>
      <c r="R7" s="175" t="s">
        <v>23</v>
      </c>
      <c r="S7" s="177" t="s">
        <v>24</v>
      </c>
      <c r="T7" s="185"/>
      <c r="U7" s="164"/>
      <c r="V7" s="164"/>
      <c r="W7" s="167"/>
      <c r="X7" s="162" t="s">
        <v>25</v>
      </c>
      <c r="Y7" s="162" t="s">
        <v>26</v>
      </c>
      <c r="Z7" s="162" t="s">
        <v>27</v>
      </c>
      <c r="AA7" s="162" t="s">
        <v>28</v>
      </c>
      <c r="AB7" s="162" t="s">
        <v>29</v>
      </c>
      <c r="AC7" s="162" t="s">
        <v>30</v>
      </c>
      <c r="AD7" s="160" t="s">
        <v>31</v>
      </c>
      <c r="AE7" s="160" t="s">
        <v>32</v>
      </c>
      <c r="AF7" s="160" t="s">
        <v>33</v>
      </c>
      <c r="AG7" s="161" t="s">
        <v>34</v>
      </c>
    </row>
    <row r="8" spans="1:33" s="17" customFormat="1" ht="156.75" customHeight="1" thickBot="1">
      <c r="A8" s="189"/>
      <c r="B8" s="192"/>
      <c r="C8" s="195"/>
      <c r="D8" s="182"/>
      <c r="E8" s="21" t="s">
        <v>35</v>
      </c>
      <c r="F8" s="22" t="s">
        <v>35</v>
      </c>
      <c r="G8" s="22" t="s">
        <v>35</v>
      </c>
      <c r="H8" s="23" t="s">
        <v>36</v>
      </c>
      <c r="I8" s="199"/>
      <c r="J8" s="21" t="s">
        <v>37</v>
      </c>
      <c r="K8" s="22" t="s">
        <v>38</v>
      </c>
      <c r="L8" s="24" t="s">
        <v>39</v>
      </c>
      <c r="M8" s="25" t="s">
        <v>40</v>
      </c>
      <c r="N8" s="182"/>
      <c r="O8" s="174"/>
      <c r="P8" s="182"/>
      <c r="Q8" s="176"/>
      <c r="R8" s="176"/>
      <c r="S8" s="178"/>
      <c r="T8" s="186"/>
      <c r="U8" s="165"/>
      <c r="V8" s="165"/>
      <c r="W8" s="168"/>
      <c r="X8" s="162"/>
      <c r="Y8" s="162"/>
      <c r="Z8" s="162"/>
      <c r="AA8" s="162"/>
      <c r="AB8" s="162"/>
      <c r="AC8" s="162"/>
      <c r="AD8" s="160"/>
      <c r="AE8" s="160"/>
      <c r="AF8" s="160"/>
      <c r="AG8" s="161"/>
    </row>
    <row r="9" spans="1:33" s="17" customFormat="1" ht="16.5" customHeight="1" thickBot="1">
      <c r="A9" s="28">
        <v>1</v>
      </c>
      <c r="B9" s="29">
        <v>2</v>
      </c>
      <c r="C9" s="30">
        <v>3</v>
      </c>
      <c r="D9" s="31">
        <v>4</v>
      </c>
      <c r="E9" s="32">
        <v>5</v>
      </c>
      <c r="F9" s="29">
        <v>6</v>
      </c>
      <c r="G9" s="29">
        <v>7</v>
      </c>
      <c r="H9" s="33">
        <v>8</v>
      </c>
      <c r="I9" s="31">
        <v>9</v>
      </c>
      <c r="J9" s="32">
        <v>10</v>
      </c>
      <c r="K9" s="29">
        <v>11</v>
      </c>
      <c r="L9" s="29">
        <v>12</v>
      </c>
      <c r="M9" s="33">
        <v>13</v>
      </c>
      <c r="N9" s="31">
        <v>14</v>
      </c>
      <c r="O9" s="29">
        <v>16</v>
      </c>
      <c r="P9" s="31">
        <v>19</v>
      </c>
      <c r="Q9" s="29">
        <v>21</v>
      </c>
      <c r="R9" s="29">
        <v>22</v>
      </c>
      <c r="S9" s="29">
        <v>25</v>
      </c>
      <c r="T9" s="34"/>
      <c r="U9" s="26"/>
      <c r="V9" s="35"/>
      <c r="W9" s="27"/>
      <c r="X9" s="36"/>
      <c r="Y9" s="37"/>
      <c r="Z9" s="37"/>
      <c r="AA9" s="37"/>
      <c r="AB9" s="37"/>
      <c r="AC9" s="37"/>
      <c r="AD9" s="38"/>
      <c r="AE9" s="38"/>
      <c r="AF9" s="38"/>
      <c r="AG9" s="39"/>
    </row>
    <row r="10" spans="1:33" s="49" customFormat="1" ht="21" customHeight="1">
      <c r="A10" s="40" t="s">
        <v>41</v>
      </c>
      <c r="B10" s="41"/>
      <c r="C10" s="42"/>
      <c r="D10" s="43">
        <f aca="true" t="shared" si="0" ref="D10:D73">E10+F10+G10+H10+I10+N10+P10</f>
        <v>61429424</v>
      </c>
      <c r="E10" s="44">
        <f aca="true" t="shared" si="1" ref="E10:AG10">E11+E79</f>
        <v>19885124</v>
      </c>
      <c r="F10" s="45">
        <f t="shared" si="1"/>
        <v>11023100</v>
      </c>
      <c r="G10" s="45">
        <f t="shared" si="1"/>
        <v>24716400</v>
      </c>
      <c r="H10" s="45">
        <f t="shared" si="1"/>
        <v>5671900</v>
      </c>
      <c r="I10" s="43">
        <f t="shared" si="1"/>
        <v>61000</v>
      </c>
      <c r="J10" s="44">
        <f t="shared" si="1"/>
        <v>0</v>
      </c>
      <c r="K10" s="44">
        <f t="shared" si="1"/>
        <v>0</v>
      </c>
      <c r="L10" s="44">
        <f t="shared" si="1"/>
        <v>0</v>
      </c>
      <c r="M10" s="44">
        <f t="shared" si="1"/>
        <v>61000</v>
      </c>
      <c r="N10" s="43">
        <f t="shared" si="1"/>
        <v>69600</v>
      </c>
      <c r="O10" s="44">
        <f t="shared" si="1"/>
        <v>69600</v>
      </c>
      <c r="P10" s="43">
        <f t="shared" si="1"/>
        <v>2300</v>
      </c>
      <c r="Q10" s="45">
        <f t="shared" si="1"/>
        <v>0</v>
      </c>
      <c r="R10" s="45">
        <f t="shared" si="1"/>
        <v>2300</v>
      </c>
      <c r="S10" s="45">
        <f t="shared" si="1"/>
        <v>0</v>
      </c>
      <c r="T10" s="46">
        <f t="shared" si="1"/>
        <v>0</v>
      </c>
      <c r="U10" s="43">
        <f t="shared" si="1"/>
        <v>0</v>
      </c>
      <c r="V10" s="47">
        <f t="shared" si="1"/>
        <v>0</v>
      </c>
      <c r="W10" s="47">
        <f t="shared" si="1"/>
        <v>0</v>
      </c>
      <c r="X10" s="47">
        <f t="shared" si="1"/>
        <v>0</v>
      </c>
      <c r="Y10" s="48">
        <f t="shared" si="1"/>
        <v>0</v>
      </c>
      <c r="Z10" s="48">
        <f t="shared" si="1"/>
        <v>0</v>
      </c>
      <c r="AA10" s="48">
        <f t="shared" si="1"/>
        <v>0</v>
      </c>
      <c r="AB10" s="48">
        <f t="shared" si="1"/>
        <v>0</v>
      </c>
      <c r="AC10" s="48">
        <f t="shared" si="1"/>
        <v>0</v>
      </c>
      <c r="AD10" s="48">
        <f t="shared" si="1"/>
        <v>0</v>
      </c>
      <c r="AE10" s="48">
        <f t="shared" si="1"/>
        <v>0</v>
      </c>
      <c r="AF10" s="48">
        <f t="shared" si="1"/>
        <v>0</v>
      </c>
      <c r="AG10" s="46">
        <f t="shared" si="1"/>
        <v>0</v>
      </c>
    </row>
    <row r="11" spans="1:33" s="49" customFormat="1" ht="18" customHeight="1">
      <c r="A11" s="50"/>
      <c r="B11" s="51">
        <v>200</v>
      </c>
      <c r="C11" s="52"/>
      <c r="D11" s="53">
        <f t="shared" si="0"/>
        <v>52717324</v>
      </c>
      <c r="E11" s="54">
        <f>E12+E25+E67+E72</f>
        <v>17123124</v>
      </c>
      <c r="F11" s="55">
        <f>F12+F25+F67+F72</f>
        <v>11023100</v>
      </c>
      <c r="G11" s="55">
        <f>G12+G25+G67+G72</f>
        <v>24288900</v>
      </c>
      <c r="H11" s="56">
        <f>H12+H25+H67+H72</f>
        <v>279900</v>
      </c>
      <c r="I11" s="53">
        <f>J11+K11+L11+M11</f>
        <v>0</v>
      </c>
      <c r="J11" s="54">
        <f>J12+J25+J67+J72</f>
        <v>0</v>
      </c>
      <c r="K11" s="55">
        <f>K12+K25+K67+K72</f>
        <v>0</v>
      </c>
      <c r="L11" s="55">
        <f>L12+L25+L67+L72</f>
        <v>0</v>
      </c>
      <c r="M11" s="56">
        <f>M12+M25+M67+M72</f>
        <v>0</v>
      </c>
      <c r="N11" s="57">
        <f>O11</f>
        <v>0</v>
      </c>
      <c r="O11" s="55">
        <f aca="true" t="shared" si="2" ref="O11:X11">O12+O25+O67+O72</f>
        <v>0</v>
      </c>
      <c r="P11" s="57">
        <f>P12+P25+P67+P72</f>
        <v>2300</v>
      </c>
      <c r="Q11" s="55">
        <f t="shared" si="2"/>
        <v>0</v>
      </c>
      <c r="R11" s="55">
        <f t="shared" si="2"/>
        <v>2300</v>
      </c>
      <c r="S11" s="55">
        <f t="shared" si="2"/>
        <v>0</v>
      </c>
      <c r="T11" s="58">
        <f t="shared" si="2"/>
        <v>0</v>
      </c>
      <c r="U11" s="58">
        <f t="shared" si="2"/>
        <v>0</v>
      </c>
      <c r="V11" s="58">
        <f t="shared" si="2"/>
        <v>0</v>
      </c>
      <c r="W11" s="59">
        <f t="shared" si="2"/>
        <v>0</v>
      </c>
      <c r="X11" s="60">
        <f t="shared" si="2"/>
        <v>0</v>
      </c>
      <c r="Y11" s="55">
        <f aca="true" t="shared" si="3" ref="Y11:Y25">Y12+Y80</f>
        <v>0</v>
      </c>
      <c r="Z11" s="55">
        <f aca="true" t="shared" si="4" ref="Z11:Z25">Z12+Z80</f>
        <v>0</v>
      </c>
      <c r="AA11" s="55">
        <f aca="true" t="shared" si="5" ref="AA11:AA25">AA12+AA80</f>
        <v>0</v>
      </c>
      <c r="AB11" s="55">
        <f aca="true" t="shared" si="6" ref="AB11:AB25">AB12+AB80</f>
        <v>0</v>
      </c>
      <c r="AC11" s="55">
        <f aca="true" t="shared" si="7" ref="AC11:AC25">AC12+AC80</f>
        <v>0</v>
      </c>
      <c r="AD11" s="55">
        <f aca="true" t="shared" si="8" ref="AD11:AD25">AD12+AD80</f>
        <v>0</v>
      </c>
      <c r="AE11" s="55">
        <f aca="true" t="shared" si="9" ref="AE11:AE25">AE12+AE80</f>
        <v>0</v>
      </c>
      <c r="AF11" s="55">
        <f aca="true" t="shared" si="10" ref="AF11:AF25">AF12+AF80</f>
        <v>0</v>
      </c>
      <c r="AG11" s="58">
        <f aca="true" t="shared" si="11" ref="AG11:AG25">AG12+AG80</f>
        <v>0</v>
      </c>
    </row>
    <row r="12" spans="1:33" s="17" customFormat="1" ht="42" customHeight="1">
      <c r="A12" s="61" t="s">
        <v>42</v>
      </c>
      <c r="B12" s="62">
        <v>210</v>
      </c>
      <c r="C12" s="63"/>
      <c r="D12" s="53">
        <f t="shared" si="0"/>
        <v>46996264</v>
      </c>
      <c r="E12" s="64">
        <f aca="true" t="shared" si="12" ref="E12:S12">E13+E15+E23</f>
        <v>11858964</v>
      </c>
      <c r="F12" s="65">
        <f t="shared" si="12"/>
        <v>11023100</v>
      </c>
      <c r="G12" s="65">
        <f t="shared" si="12"/>
        <v>24112900</v>
      </c>
      <c r="H12" s="65">
        <f t="shared" si="12"/>
        <v>1300</v>
      </c>
      <c r="I12" s="66">
        <f>I13+I15+I23</f>
        <v>0</v>
      </c>
      <c r="J12" s="64">
        <f t="shared" si="12"/>
        <v>0</v>
      </c>
      <c r="K12" s="64">
        <f t="shared" si="12"/>
        <v>0</v>
      </c>
      <c r="L12" s="64">
        <f t="shared" si="12"/>
        <v>0</v>
      </c>
      <c r="M12" s="64">
        <f t="shared" si="12"/>
        <v>0</v>
      </c>
      <c r="N12" s="66">
        <f t="shared" si="12"/>
        <v>0</v>
      </c>
      <c r="O12" s="64">
        <f t="shared" si="12"/>
        <v>0</v>
      </c>
      <c r="P12" s="66">
        <f t="shared" si="12"/>
        <v>0</v>
      </c>
      <c r="Q12" s="65">
        <f t="shared" si="12"/>
        <v>0</v>
      </c>
      <c r="R12" s="65">
        <f t="shared" si="12"/>
        <v>0</v>
      </c>
      <c r="S12" s="65">
        <f t="shared" si="12"/>
        <v>0</v>
      </c>
      <c r="T12" s="67">
        <f>T14+T15+T23</f>
        <v>0</v>
      </c>
      <c r="U12" s="66">
        <f>U14+U15+U23</f>
        <v>0</v>
      </c>
      <c r="V12" s="68">
        <f>V14+V15+V23</f>
        <v>0</v>
      </c>
      <c r="W12" s="68">
        <f>W14+W15+W23</f>
        <v>0</v>
      </c>
      <c r="X12" s="68">
        <f>X14+X15+X23</f>
        <v>0</v>
      </c>
      <c r="Y12" s="65">
        <f t="shared" si="3"/>
        <v>0</v>
      </c>
      <c r="Z12" s="65">
        <f t="shared" si="4"/>
        <v>0</v>
      </c>
      <c r="AA12" s="65">
        <f t="shared" si="5"/>
        <v>0</v>
      </c>
      <c r="AB12" s="65">
        <f t="shared" si="6"/>
        <v>0</v>
      </c>
      <c r="AC12" s="65">
        <f t="shared" si="7"/>
        <v>0</v>
      </c>
      <c r="AD12" s="65">
        <f t="shared" si="8"/>
        <v>0</v>
      </c>
      <c r="AE12" s="65">
        <f t="shared" si="9"/>
        <v>0</v>
      </c>
      <c r="AF12" s="65">
        <f t="shared" si="10"/>
        <v>0</v>
      </c>
      <c r="AG12" s="67">
        <f t="shared" si="11"/>
        <v>0</v>
      </c>
    </row>
    <row r="13" spans="1:33" s="17" customFormat="1" ht="26.25" customHeight="1">
      <c r="A13" s="61" t="s">
        <v>43</v>
      </c>
      <c r="B13" s="62">
        <v>211</v>
      </c>
      <c r="C13" s="63"/>
      <c r="D13" s="53">
        <f t="shared" si="0"/>
        <v>34147840</v>
      </c>
      <c r="E13" s="64">
        <f>E14</f>
        <v>7118240</v>
      </c>
      <c r="F13" s="65">
        <f aca="true" t="shared" si="13" ref="F13:X13">F14</f>
        <v>8466200</v>
      </c>
      <c r="G13" s="65">
        <f t="shared" si="13"/>
        <v>18563400</v>
      </c>
      <c r="H13" s="65">
        <f t="shared" si="13"/>
        <v>0</v>
      </c>
      <c r="I13" s="66">
        <f t="shared" si="13"/>
        <v>0</v>
      </c>
      <c r="J13" s="64">
        <f t="shared" si="13"/>
        <v>0</v>
      </c>
      <c r="K13" s="64">
        <f t="shared" si="13"/>
        <v>0</v>
      </c>
      <c r="L13" s="64">
        <f t="shared" si="13"/>
        <v>0</v>
      </c>
      <c r="M13" s="64">
        <f t="shared" si="13"/>
        <v>0</v>
      </c>
      <c r="N13" s="66">
        <f t="shared" si="13"/>
        <v>0</v>
      </c>
      <c r="O13" s="64">
        <f t="shared" si="13"/>
        <v>0</v>
      </c>
      <c r="P13" s="66">
        <f>P14</f>
        <v>0</v>
      </c>
      <c r="Q13" s="65">
        <f t="shared" si="13"/>
        <v>0</v>
      </c>
      <c r="R13" s="65">
        <f t="shared" si="13"/>
        <v>0</v>
      </c>
      <c r="S13" s="65">
        <f t="shared" si="13"/>
        <v>0</v>
      </c>
      <c r="T13" s="64">
        <f t="shared" si="13"/>
        <v>0</v>
      </c>
      <c r="U13" s="69">
        <f t="shared" si="13"/>
        <v>0</v>
      </c>
      <c r="V13" s="69">
        <f t="shared" si="13"/>
        <v>0</v>
      </c>
      <c r="W13" s="68">
        <f t="shared" si="13"/>
        <v>0</v>
      </c>
      <c r="X13" s="68">
        <f t="shared" si="13"/>
        <v>0</v>
      </c>
      <c r="Y13" s="65">
        <f t="shared" si="3"/>
        <v>0</v>
      </c>
      <c r="Z13" s="65">
        <f t="shared" si="4"/>
        <v>0</v>
      </c>
      <c r="AA13" s="65">
        <f t="shared" si="5"/>
        <v>0</v>
      </c>
      <c r="AB13" s="65">
        <f t="shared" si="6"/>
        <v>0</v>
      </c>
      <c r="AC13" s="65">
        <f t="shared" si="7"/>
        <v>0</v>
      </c>
      <c r="AD13" s="65">
        <f t="shared" si="8"/>
        <v>0</v>
      </c>
      <c r="AE13" s="65">
        <f t="shared" si="9"/>
        <v>0</v>
      </c>
      <c r="AF13" s="65">
        <f t="shared" si="10"/>
        <v>0</v>
      </c>
      <c r="AG13" s="67">
        <f t="shared" si="11"/>
        <v>0</v>
      </c>
    </row>
    <row r="14" spans="1:33" s="17" customFormat="1" ht="28.5" customHeight="1">
      <c r="A14" s="70" t="s">
        <v>43</v>
      </c>
      <c r="B14" s="71">
        <v>211</v>
      </c>
      <c r="C14" s="72">
        <v>991</v>
      </c>
      <c r="D14" s="53">
        <f t="shared" si="0"/>
        <v>34147840</v>
      </c>
      <c r="E14" s="73">
        <v>7118240</v>
      </c>
      <c r="F14" s="74">
        <v>8466200</v>
      </c>
      <c r="G14" s="75">
        <v>18563400</v>
      </c>
      <c r="H14" s="76"/>
      <c r="I14" s="53">
        <f>J14+K14+L14+M14</f>
        <v>0</v>
      </c>
      <c r="J14" s="73"/>
      <c r="K14" s="75"/>
      <c r="L14" s="75"/>
      <c r="M14" s="76"/>
      <c r="N14" s="53">
        <f>O14</f>
        <v>0</v>
      </c>
      <c r="O14" s="77"/>
      <c r="P14" s="53">
        <f>SUM(Q14:S14)</f>
        <v>0</v>
      </c>
      <c r="Q14" s="75"/>
      <c r="R14" s="75"/>
      <c r="S14" s="75"/>
      <c r="T14" s="78"/>
      <c r="U14" s="79"/>
      <c r="V14" s="80"/>
      <c r="W14" s="80"/>
      <c r="X14" s="80"/>
      <c r="Y14" s="75">
        <f t="shared" si="3"/>
        <v>0</v>
      </c>
      <c r="Z14" s="75">
        <f t="shared" si="4"/>
        <v>0</v>
      </c>
      <c r="AA14" s="75">
        <f t="shared" si="5"/>
        <v>0</v>
      </c>
      <c r="AB14" s="75">
        <f t="shared" si="6"/>
        <v>0</v>
      </c>
      <c r="AC14" s="75">
        <f t="shared" si="7"/>
        <v>0</v>
      </c>
      <c r="AD14" s="75">
        <f t="shared" si="8"/>
        <v>0</v>
      </c>
      <c r="AE14" s="75">
        <f t="shared" si="9"/>
        <v>0</v>
      </c>
      <c r="AF14" s="75">
        <f t="shared" si="10"/>
        <v>0</v>
      </c>
      <c r="AG14" s="78">
        <f t="shared" si="11"/>
        <v>0</v>
      </c>
    </row>
    <row r="15" spans="1:33" s="17" customFormat="1" ht="27" customHeight="1">
      <c r="A15" s="81" t="s">
        <v>44</v>
      </c>
      <c r="B15" s="62">
        <v>212</v>
      </c>
      <c r="C15" s="63"/>
      <c r="D15" s="53">
        <f t="shared" si="0"/>
        <v>2732344</v>
      </c>
      <c r="E15" s="64">
        <f>SUM(E16:E22)</f>
        <v>2676244</v>
      </c>
      <c r="F15" s="65">
        <f aca="true" t="shared" si="14" ref="F15:R15">SUM(F16:F22)</f>
        <v>0</v>
      </c>
      <c r="G15" s="65">
        <f t="shared" si="14"/>
        <v>54800</v>
      </c>
      <c r="H15" s="65">
        <f t="shared" si="14"/>
        <v>1300</v>
      </c>
      <c r="I15" s="66">
        <f t="shared" si="14"/>
        <v>0</v>
      </c>
      <c r="J15" s="64">
        <f t="shared" si="14"/>
        <v>0</v>
      </c>
      <c r="K15" s="64">
        <f t="shared" si="14"/>
        <v>0</v>
      </c>
      <c r="L15" s="64">
        <f t="shared" si="14"/>
        <v>0</v>
      </c>
      <c r="M15" s="64">
        <f t="shared" si="14"/>
        <v>0</v>
      </c>
      <c r="N15" s="66">
        <f>SUM(N16:N22)</f>
        <v>0</v>
      </c>
      <c r="O15" s="64">
        <f t="shared" si="14"/>
        <v>0</v>
      </c>
      <c r="P15" s="66">
        <f>SUM(P16:P22)</f>
        <v>0</v>
      </c>
      <c r="Q15" s="65">
        <f t="shared" si="14"/>
        <v>0</v>
      </c>
      <c r="R15" s="65">
        <f t="shared" si="14"/>
        <v>0</v>
      </c>
      <c r="S15" s="65">
        <f aca="true" t="shared" si="15" ref="S15:X15">SUM(S16:S22)</f>
        <v>0</v>
      </c>
      <c r="T15" s="67">
        <f t="shared" si="15"/>
        <v>0</v>
      </c>
      <c r="U15" s="66">
        <f t="shared" si="15"/>
        <v>0</v>
      </c>
      <c r="V15" s="68">
        <f t="shared" si="15"/>
        <v>0</v>
      </c>
      <c r="W15" s="68">
        <f t="shared" si="15"/>
        <v>0</v>
      </c>
      <c r="X15" s="68">
        <f t="shared" si="15"/>
        <v>0</v>
      </c>
      <c r="Y15" s="65">
        <f t="shared" si="3"/>
        <v>0</v>
      </c>
      <c r="Z15" s="65">
        <f t="shared" si="4"/>
        <v>0</v>
      </c>
      <c r="AA15" s="65">
        <f t="shared" si="5"/>
        <v>0</v>
      </c>
      <c r="AB15" s="65">
        <f t="shared" si="6"/>
        <v>0</v>
      </c>
      <c r="AC15" s="65">
        <f t="shared" si="7"/>
        <v>0</v>
      </c>
      <c r="AD15" s="65">
        <f t="shared" si="8"/>
        <v>0</v>
      </c>
      <c r="AE15" s="65">
        <f t="shared" si="9"/>
        <v>0</v>
      </c>
      <c r="AF15" s="65">
        <f t="shared" si="10"/>
        <v>0</v>
      </c>
      <c r="AG15" s="67">
        <f t="shared" si="11"/>
        <v>0</v>
      </c>
    </row>
    <row r="16" spans="1:33" s="90" customFormat="1" ht="30" customHeight="1">
      <c r="A16" s="82" t="s">
        <v>45</v>
      </c>
      <c r="B16" s="83"/>
      <c r="C16" s="84" t="s">
        <v>46</v>
      </c>
      <c r="D16" s="53">
        <f t="shared" si="0"/>
        <v>2562820</v>
      </c>
      <c r="E16" s="85">
        <v>2562820</v>
      </c>
      <c r="F16" s="74"/>
      <c r="G16" s="74"/>
      <c r="H16" s="86"/>
      <c r="I16" s="53">
        <f aca="true" t="shared" si="16" ref="I16:I22">SUM(J16:M16)</f>
        <v>0</v>
      </c>
      <c r="J16" s="85"/>
      <c r="K16" s="74"/>
      <c r="L16" s="75"/>
      <c r="M16" s="76"/>
      <c r="N16" s="53">
        <f>SUM(O16)</f>
        <v>0</v>
      </c>
      <c r="O16" s="77"/>
      <c r="P16" s="53">
        <f aca="true" t="shared" si="17" ref="P16:P22">SUM(Q16:S16)</f>
        <v>0</v>
      </c>
      <c r="Q16" s="74"/>
      <c r="R16" s="74"/>
      <c r="S16" s="74"/>
      <c r="T16" s="87"/>
      <c r="U16" s="88"/>
      <c r="V16" s="89"/>
      <c r="W16" s="89"/>
      <c r="X16" s="89"/>
      <c r="Y16" s="74">
        <f t="shared" si="3"/>
        <v>0</v>
      </c>
      <c r="Z16" s="74">
        <f t="shared" si="4"/>
        <v>0</v>
      </c>
      <c r="AA16" s="74">
        <f t="shared" si="5"/>
        <v>0</v>
      </c>
      <c r="AB16" s="74">
        <f t="shared" si="6"/>
        <v>0</v>
      </c>
      <c r="AC16" s="74">
        <f t="shared" si="7"/>
        <v>0</v>
      </c>
      <c r="AD16" s="74">
        <f t="shared" si="8"/>
        <v>0</v>
      </c>
      <c r="AE16" s="74">
        <f t="shared" si="9"/>
        <v>0</v>
      </c>
      <c r="AF16" s="74">
        <f t="shared" si="10"/>
        <v>0</v>
      </c>
      <c r="AG16" s="87">
        <f t="shared" si="11"/>
        <v>0</v>
      </c>
    </row>
    <row r="17" spans="1:33" s="90" customFormat="1" ht="31.5" customHeight="1">
      <c r="A17" s="82" t="s">
        <v>47</v>
      </c>
      <c r="B17" s="71"/>
      <c r="C17" s="91">
        <v>912</v>
      </c>
      <c r="D17" s="53">
        <f t="shared" si="0"/>
        <v>2100</v>
      </c>
      <c r="E17" s="73"/>
      <c r="F17" s="75"/>
      <c r="G17" s="75">
        <v>800</v>
      </c>
      <c r="H17" s="76">
        <v>1300</v>
      </c>
      <c r="I17" s="53">
        <f t="shared" si="16"/>
        <v>0</v>
      </c>
      <c r="J17" s="73"/>
      <c r="K17" s="75"/>
      <c r="L17" s="75"/>
      <c r="M17" s="76"/>
      <c r="N17" s="53">
        <f aca="true" t="shared" si="18" ref="N17:N22">SUM(O17)</f>
        <v>0</v>
      </c>
      <c r="O17" s="77"/>
      <c r="P17" s="53">
        <f t="shared" si="17"/>
        <v>0</v>
      </c>
      <c r="Q17" s="75"/>
      <c r="R17" s="75"/>
      <c r="S17" s="75"/>
      <c r="T17" s="78"/>
      <c r="U17" s="79"/>
      <c r="V17" s="80"/>
      <c r="W17" s="80"/>
      <c r="X17" s="80"/>
      <c r="Y17" s="75">
        <f t="shared" si="3"/>
        <v>0</v>
      </c>
      <c r="Z17" s="75">
        <f t="shared" si="4"/>
        <v>0</v>
      </c>
      <c r="AA17" s="75">
        <f t="shared" si="5"/>
        <v>0</v>
      </c>
      <c r="AB17" s="75">
        <f t="shared" si="6"/>
        <v>0</v>
      </c>
      <c r="AC17" s="75">
        <f t="shared" si="7"/>
        <v>0</v>
      </c>
      <c r="AD17" s="75">
        <f t="shared" si="8"/>
        <v>0</v>
      </c>
      <c r="AE17" s="75">
        <f t="shared" si="9"/>
        <v>0</v>
      </c>
      <c r="AF17" s="75">
        <f t="shared" si="10"/>
        <v>0</v>
      </c>
      <c r="AG17" s="78">
        <f t="shared" si="11"/>
        <v>0</v>
      </c>
    </row>
    <row r="18" spans="1:33" s="90" customFormat="1" ht="23.25" customHeight="1">
      <c r="A18" s="82" t="s">
        <v>48</v>
      </c>
      <c r="B18" s="71"/>
      <c r="C18" s="91">
        <v>913</v>
      </c>
      <c r="D18" s="53">
        <f t="shared" si="0"/>
        <v>0</v>
      </c>
      <c r="E18" s="73">
        <v>0</v>
      </c>
      <c r="F18" s="75">
        <v>0</v>
      </c>
      <c r="G18" s="75">
        <v>0</v>
      </c>
      <c r="H18" s="76"/>
      <c r="I18" s="53">
        <f t="shared" si="16"/>
        <v>0</v>
      </c>
      <c r="J18" s="73"/>
      <c r="K18" s="75"/>
      <c r="L18" s="75"/>
      <c r="M18" s="76"/>
      <c r="N18" s="53">
        <f t="shared" si="18"/>
        <v>0</v>
      </c>
      <c r="O18" s="77"/>
      <c r="P18" s="53">
        <f t="shared" si="17"/>
        <v>0</v>
      </c>
      <c r="Q18" s="75"/>
      <c r="R18" s="75"/>
      <c r="S18" s="75"/>
      <c r="T18" s="78"/>
      <c r="U18" s="79"/>
      <c r="V18" s="80"/>
      <c r="W18" s="80"/>
      <c r="X18" s="80"/>
      <c r="Y18" s="75">
        <f t="shared" si="3"/>
        <v>0</v>
      </c>
      <c r="Z18" s="75">
        <f t="shared" si="4"/>
        <v>0</v>
      </c>
      <c r="AA18" s="75">
        <f t="shared" si="5"/>
        <v>0</v>
      </c>
      <c r="AB18" s="75">
        <f t="shared" si="6"/>
        <v>0</v>
      </c>
      <c r="AC18" s="75">
        <f t="shared" si="7"/>
        <v>0</v>
      </c>
      <c r="AD18" s="75">
        <f t="shared" si="8"/>
        <v>0</v>
      </c>
      <c r="AE18" s="75">
        <f t="shared" si="9"/>
        <v>0</v>
      </c>
      <c r="AF18" s="75">
        <f t="shared" si="10"/>
        <v>0</v>
      </c>
      <c r="AG18" s="78">
        <f t="shared" si="11"/>
        <v>0</v>
      </c>
    </row>
    <row r="19" spans="1:33" s="90" customFormat="1" ht="30" customHeight="1">
      <c r="A19" s="82" t="s">
        <v>49</v>
      </c>
      <c r="B19" s="71"/>
      <c r="C19" s="91">
        <v>914</v>
      </c>
      <c r="D19" s="53">
        <f t="shared" si="0"/>
        <v>0</v>
      </c>
      <c r="E19" s="73">
        <v>0</v>
      </c>
      <c r="F19" s="75">
        <v>0</v>
      </c>
      <c r="G19" s="75">
        <v>0</v>
      </c>
      <c r="H19" s="76"/>
      <c r="I19" s="53">
        <f t="shared" si="16"/>
        <v>0</v>
      </c>
      <c r="J19" s="73"/>
      <c r="K19" s="75"/>
      <c r="L19" s="75"/>
      <c r="M19" s="76"/>
      <c r="N19" s="53">
        <f t="shared" si="18"/>
        <v>0</v>
      </c>
      <c r="O19" s="77"/>
      <c r="P19" s="53">
        <f t="shared" si="17"/>
        <v>0</v>
      </c>
      <c r="Q19" s="75"/>
      <c r="R19" s="75"/>
      <c r="S19" s="75"/>
      <c r="T19" s="78"/>
      <c r="U19" s="79"/>
      <c r="V19" s="80"/>
      <c r="W19" s="80"/>
      <c r="X19" s="80"/>
      <c r="Y19" s="75">
        <f t="shared" si="3"/>
        <v>0</v>
      </c>
      <c r="Z19" s="75">
        <f t="shared" si="4"/>
        <v>0</v>
      </c>
      <c r="AA19" s="75">
        <f t="shared" si="5"/>
        <v>0</v>
      </c>
      <c r="AB19" s="75">
        <f t="shared" si="6"/>
        <v>0</v>
      </c>
      <c r="AC19" s="75">
        <f t="shared" si="7"/>
        <v>0</v>
      </c>
      <c r="AD19" s="75">
        <f t="shared" si="8"/>
        <v>0</v>
      </c>
      <c r="AE19" s="75">
        <f t="shared" si="9"/>
        <v>0</v>
      </c>
      <c r="AF19" s="75">
        <f t="shared" si="10"/>
        <v>0</v>
      </c>
      <c r="AG19" s="78">
        <f t="shared" si="11"/>
        <v>0</v>
      </c>
    </row>
    <row r="20" spans="1:33" s="90" customFormat="1" ht="45" customHeight="1">
      <c r="A20" s="82" t="s">
        <v>50</v>
      </c>
      <c r="B20" s="71"/>
      <c r="C20" s="91">
        <v>916</v>
      </c>
      <c r="D20" s="53">
        <f t="shared" si="0"/>
        <v>47904</v>
      </c>
      <c r="E20" s="73">
        <v>15504</v>
      </c>
      <c r="F20" s="75"/>
      <c r="G20" s="75">
        <v>32400</v>
      </c>
      <c r="H20" s="76"/>
      <c r="I20" s="53">
        <f t="shared" si="16"/>
        <v>0</v>
      </c>
      <c r="J20" s="73"/>
      <c r="K20" s="75"/>
      <c r="L20" s="75"/>
      <c r="M20" s="76"/>
      <c r="N20" s="53">
        <f t="shared" si="18"/>
        <v>0</v>
      </c>
      <c r="O20" s="77"/>
      <c r="P20" s="53">
        <f t="shared" si="17"/>
        <v>0</v>
      </c>
      <c r="Q20" s="75"/>
      <c r="R20" s="75"/>
      <c r="S20" s="75"/>
      <c r="T20" s="78"/>
      <c r="U20" s="79"/>
      <c r="V20" s="80"/>
      <c r="W20" s="80"/>
      <c r="X20" s="80"/>
      <c r="Y20" s="75">
        <f t="shared" si="3"/>
        <v>0</v>
      </c>
      <c r="Z20" s="75">
        <f t="shared" si="4"/>
        <v>0</v>
      </c>
      <c r="AA20" s="75">
        <f t="shared" si="5"/>
        <v>0</v>
      </c>
      <c r="AB20" s="75">
        <f t="shared" si="6"/>
        <v>0</v>
      </c>
      <c r="AC20" s="75">
        <f t="shared" si="7"/>
        <v>0</v>
      </c>
      <c r="AD20" s="75">
        <f t="shared" si="8"/>
        <v>0</v>
      </c>
      <c r="AE20" s="75">
        <f t="shared" si="9"/>
        <v>0</v>
      </c>
      <c r="AF20" s="75">
        <f t="shared" si="10"/>
        <v>0</v>
      </c>
      <c r="AG20" s="78">
        <f t="shared" si="11"/>
        <v>0</v>
      </c>
    </row>
    <row r="21" spans="1:33" s="90" customFormat="1" ht="44.25" customHeight="1">
      <c r="A21" s="82" t="s">
        <v>51</v>
      </c>
      <c r="B21" s="71"/>
      <c r="C21" s="91">
        <v>917</v>
      </c>
      <c r="D21" s="53">
        <f t="shared" si="0"/>
        <v>97920</v>
      </c>
      <c r="E21" s="73">
        <v>97920</v>
      </c>
      <c r="F21" s="75"/>
      <c r="G21" s="75"/>
      <c r="H21" s="76"/>
      <c r="I21" s="53">
        <f t="shared" si="16"/>
        <v>0</v>
      </c>
      <c r="J21" s="73"/>
      <c r="K21" s="75"/>
      <c r="L21" s="75"/>
      <c r="M21" s="76"/>
      <c r="N21" s="53">
        <f t="shared" si="18"/>
        <v>0</v>
      </c>
      <c r="O21" s="77"/>
      <c r="P21" s="53">
        <f t="shared" si="17"/>
        <v>0</v>
      </c>
      <c r="Q21" s="75"/>
      <c r="R21" s="75"/>
      <c r="S21" s="75"/>
      <c r="T21" s="78"/>
      <c r="U21" s="79"/>
      <c r="V21" s="80"/>
      <c r="W21" s="80"/>
      <c r="X21" s="80"/>
      <c r="Y21" s="75">
        <f t="shared" si="3"/>
        <v>0</v>
      </c>
      <c r="Z21" s="75">
        <f t="shared" si="4"/>
        <v>0</v>
      </c>
      <c r="AA21" s="75">
        <f t="shared" si="5"/>
        <v>0</v>
      </c>
      <c r="AB21" s="75">
        <f t="shared" si="6"/>
        <v>0</v>
      </c>
      <c r="AC21" s="75">
        <f t="shared" si="7"/>
        <v>0</v>
      </c>
      <c r="AD21" s="75">
        <f t="shared" si="8"/>
        <v>0</v>
      </c>
      <c r="AE21" s="75">
        <f t="shared" si="9"/>
        <v>0</v>
      </c>
      <c r="AF21" s="75">
        <f t="shared" si="10"/>
        <v>0</v>
      </c>
      <c r="AG21" s="78">
        <f t="shared" si="11"/>
        <v>0</v>
      </c>
    </row>
    <row r="22" spans="1:33" s="90" customFormat="1" ht="20.25" customHeight="1">
      <c r="A22" s="82" t="s">
        <v>44</v>
      </c>
      <c r="B22" s="71"/>
      <c r="C22" s="91">
        <v>918</v>
      </c>
      <c r="D22" s="53">
        <f t="shared" si="0"/>
        <v>21600</v>
      </c>
      <c r="E22" s="73"/>
      <c r="F22" s="75"/>
      <c r="G22" s="75">
        <v>21600</v>
      </c>
      <c r="H22" s="76"/>
      <c r="I22" s="53">
        <f t="shared" si="16"/>
        <v>0</v>
      </c>
      <c r="J22" s="73"/>
      <c r="K22" s="75"/>
      <c r="L22" s="75"/>
      <c r="M22" s="76"/>
      <c r="N22" s="53">
        <f t="shared" si="18"/>
        <v>0</v>
      </c>
      <c r="O22" s="77"/>
      <c r="P22" s="53">
        <f t="shared" si="17"/>
        <v>0</v>
      </c>
      <c r="Q22" s="75"/>
      <c r="R22" s="75"/>
      <c r="S22" s="75"/>
      <c r="T22" s="78"/>
      <c r="U22" s="79"/>
      <c r="V22" s="80"/>
      <c r="W22" s="80"/>
      <c r="X22" s="80"/>
      <c r="Y22" s="75">
        <f t="shared" si="3"/>
        <v>0</v>
      </c>
      <c r="Z22" s="75">
        <f t="shared" si="4"/>
        <v>0</v>
      </c>
      <c r="AA22" s="75">
        <f t="shared" si="5"/>
        <v>0</v>
      </c>
      <c r="AB22" s="75">
        <f t="shared" si="6"/>
        <v>0</v>
      </c>
      <c r="AC22" s="75">
        <f t="shared" si="7"/>
        <v>0</v>
      </c>
      <c r="AD22" s="75">
        <f t="shared" si="8"/>
        <v>0</v>
      </c>
      <c r="AE22" s="75">
        <f t="shared" si="9"/>
        <v>0</v>
      </c>
      <c r="AF22" s="75">
        <f t="shared" si="10"/>
        <v>0</v>
      </c>
      <c r="AG22" s="78">
        <f t="shared" si="11"/>
        <v>0</v>
      </c>
    </row>
    <row r="23" spans="1:33" s="90" customFormat="1" ht="18.75" customHeight="1">
      <c r="A23" s="92" t="s">
        <v>52</v>
      </c>
      <c r="B23" s="62">
        <v>213</v>
      </c>
      <c r="C23" s="93"/>
      <c r="D23" s="53">
        <f t="shared" si="0"/>
        <v>10116080</v>
      </c>
      <c r="E23" s="64">
        <f aca="true" t="shared" si="19" ref="E23:S23">E24</f>
        <v>2064480</v>
      </c>
      <c r="F23" s="65">
        <f t="shared" si="19"/>
        <v>2556900</v>
      </c>
      <c r="G23" s="65">
        <f t="shared" si="19"/>
        <v>5494700</v>
      </c>
      <c r="H23" s="65">
        <f t="shared" si="19"/>
        <v>0</v>
      </c>
      <c r="I23" s="66">
        <f t="shared" si="19"/>
        <v>0</v>
      </c>
      <c r="J23" s="64">
        <f t="shared" si="19"/>
        <v>0</v>
      </c>
      <c r="K23" s="64">
        <f t="shared" si="19"/>
        <v>0</v>
      </c>
      <c r="L23" s="64">
        <f t="shared" si="19"/>
        <v>0</v>
      </c>
      <c r="M23" s="64">
        <f t="shared" si="19"/>
        <v>0</v>
      </c>
      <c r="N23" s="66">
        <f t="shared" si="19"/>
        <v>0</v>
      </c>
      <c r="O23" s="64">
        <f t="shared" si="19"/>
        <v>0</v>
      </c>
      <c r="P23" s="66">
        <f t="shared" si="19"/>
        <v>0</v>
      </c>
      <c r="Q23" s="65">
        <f t="shared" si="19"/>
        <v>0</v>
      </c>
      <c r="R23" s="65">
        <f t="shared" si="19"/>
        <v>0</v>
      </c>
      <c r="S23" s="65">
        <f t="shared" si="19"/>
        <v>0</v>
      </c>
      <c r="T23" s="67">
        <f>T24</f>
        <v>0</v>
      </c>
      <c r="U23" s="66">
        <f>U24</f>
        <v>0</v>
      </c>
      <c r="V23" s="68">
        <f>V24</f>
        <v>0</v>
      </c>
      <c r="W23" s="68">
        <f>W24</f>
        <v>0</v>
      </c>
      <c r="X23" s="68">
        <f>X24</f>
        <v>0</v>
      </c>
      <c r="Y23" s="65">
        <f t="shared" si="3"/>
        <v>0</v>
      </c>
      <c r="Z23" s="65">
        <f t="shared" si="4"/>
        <v>0</v>
      </c>
      <c r="AA23" s="65">
        <f t="shared" si="5"/>
        <v>0</v>
      </c>
      <c r="AB23" s="65">
        <f t="shared" si="6"/>
        <v>0</v>
      </c>
      <c r="AC23" s="65">
        <f t="shared" si="7"/>
        <v>0</v>
      </c>
      <c r="AD23" s="65">
        <f t="shared" si="8"/>
        <v>0</v>
      </c>
      <c r="AE23" s="65">
        <f t="shared" si="9"/>
        <v>0</v>
      </c>
      <c r="AF23" s="65">
        <f t="shared" si="10"/>
        <v>0</v>
      </c>
      <c r="AG23" s="67">
        <f t="shared" si="11"/>
        <v>0</v>
      </c>
    </row>
    <row r="24" spans="1:33" s="90" customFormat="1" ht="30" customHeight="1">
      <c r="A24" s="94" t="s">
        <v>52</v>
      </c>
      <c r="B24" s="71">
        <v>213</v>
      </c>
      <c r="C24" s="95">
        <v>992</v>
      </c>
      <c r="D24" s="53">
        <f t="shared" si="0"/>
        <v>10116080</v>
      </c>
      <c r="E24" s="73">
        <v>2064480</v>
      </c>
      <c r="F24" s="75">
        <v>2556900</v>
      </c>
      <c r="G24" s="75">
        <v>5494700</v>
      </c>
      <c r="H24" s="76"/>
      <c r="I24" s="53">
        <f>J24+K24+L24+M24</f>
        <v>0</v>
      </c>
      <c r="J24" s="73"/>
      <c r="K24" s="75"/>
      <c r="L24" s="75"/>
      <c r="M24" s="76"/>
      <c r="N24" s="53">
        <f>O24</f>
        <v>0</v>
      </c>
      <c r="O24" s="77"/>
      <c r="P24" s="53">
        <f>SUM(Q24:S24)</f>
        <v>0</v>
      </c>
      <c r="Q24" s="75"/>
      <c r="R24" s="75"/>
      <c r="S24" s="75"/>
      <c r="T24" s="78"/>
      <c r="U24" s="79"/>
      <c r="V24" s="80"/>
      <c r="W24" s="80"/>
      <c r="X24" s="80"/>
      <c r="Y24" s="75">
        <f t="shared" si="3"/>
        <v>0</v>
      </c>
      <c r="Z24" s="75">
        <f t="shared" si="4"/>
        <v>0</v>
      </c>
      <c r="AA24" s="75">
        <f t="shared" si="5"/>
        <v>0</v>
      </c>
      <c r="AB24" s="75">
        <f t="shared" si="6"/>
        <v>0</v>
      </c>
      <c r="AC24" s="75">
        <f t="shared" si="7"/>
        <v>0</v>
      </c>
      <c r="AD24" s="75">
        <f t="shared" si="8"/>
        <v>0</v>
      </c>
      <c r="AE24" s="75">
        <f t="shared" si="9"/>
        <v>0</v>
      </c>
      <c r="AF24" s="75">
        <f t="shared" si="10"/>
        <v>0</v>
      </c>
      <c r="AG24" s="78">
        <f t="shared" si="11"/>
        <v>0</v>
      </c>
    </row>
    <row r="25" spans="1:33" s="104" customFormat="1" ht="16.5" customHeight="1">
      <c r="A25" s="96" t="s">
        <v>53</v>
      </c>
      <c r="B25" s="62">
        <v>220</v>
      </c>
      <c r="C25" s="97"/>
      <c r="D25" s="53">
        <f t="shared" si="0"/>
        <v>5636060</v>
      </c>
      <c r="E25" s="98">
        <f>E26+E28+E33+E37+E39+E49</f>
        <v>5249160</v>
      </c>
      <c r="F25" s="99">
        <f>F26+F28+F33+F37+F39+F49</f>
        <v>0</v>
      </c>
      <c r="G25" s="99">
        <f>G26+G28+G33+G37+G39+G49</f>
        <v>176000</v>
      </c>
      <c r="H25" s="99">
        <f>H26+H28+H33+H37+H39+H49</f>
        <v>208600</v>
      </c>
      <c r="I25" s="53">
        <f>SUM(J25:L25)</f>
        <v>0</v>
      </c>
      <c r="J25" s="98">
        <f>J26+J28+J33+J37+J39+J49</f>
        <v>0</v>
      </c>
      <c r="K25" s="98">
        <f>K26+K28+K33+K37+K39+K49</f>
        <v>0</v>
      </c>
      <c r="L25" s="98">
        <f>L26+L28+L33+L37+L39+L49</f>
        <v>0</v>
      </c>
      <c r="M25" s="98">
        <f>M26+M28+M33+M37+M39+M49</f>
        <v>0</v>
      </c>
      <c r="N25" s="53">
        <f>SUM(O25)</f>
        <v>0</v>
      </c>
      <c r="O25" s="98">
        <f>O26+O28+O33+O37+O39+O49</f>
        <v>0</v>
      </c>
      <c r="P25" s="53">
        <f>SUM(Q25:S25)</f>
        <v>2300</v>
      </c>
      <c r="Q25" s="99">
        <f aca="true" t="shared" si="20" ref="Q25:X25">Q26+Q28+Q33+Q37+Q39+Q49</f>
        <v>0</v>
      </c>
      <c r="R25" s="99">
        <f t="shared" si="20"/>
        <v>2300</v>
      </c>
      <c r="S25" s="99">
        <f t="shared" si="20"/>
        <v>0</v>
      </c>
      <c r="T25" s="100">
        <f t="shared" si="20"/>
        <v>0</v>
      </c>
      <c r="U25" s="101">
        <f t="shared" si="20"/>
        <v>0</v>
      </c>
      <c r="V25" s="102">
        <f t="shared" si="20"/>
        <v>0</v>
      </c>
      <c r="W25" s="103">
        <f t="shared" si="20"/>
        <v>0</v>
      </c>
      <c r="X25" s="103">
        <f t="shared" si="20"/>
        <v>0</v>
      </c>
      <c r="Y25" s="99">
        <f t="shared" si="3"/>
        <v>0</v>
      </c>
      <c r="Z25" s="99">
        <f t="shared" si="4"/>
        <v>0</v>
      </c>
      <c r="AA25" s="99">
        <f t="shared" si="5"/>
        <v>0</v>
      </c>
      <c r="AB25" s="99">
        <f t="shared" si="6"/>
        <v>0</v>
      </c>
      <c r="AC25" s="99">
        <f t="shared" si="7"/>
        <v>0</v>
      </c>
      <c r="AD25" s="99">
        <f t="shared" si="8"/>
        <v>0</v>
      </c>
      <c r="AE25" s="99">
        <f t="shared" si="9"/>
        <v>0</v>
      </c>
      <c r="AF25" s="99">
        <f t="shared" si="10"/>
        <v>0</v>
      </c>
      <c r="AG25" s="100">
        <f t="shared" si="11"/>
        <v>0</v>
      </c>
    </row>
    <row r="26" spans="1:33" s="17" customFormat="1" ht="23.25" customHeight="1">
      <c r="A26" s="61" t="s">
        <v>54</v>
      </c>
      <c r="B26" s="62">
        <v>221</v>
      </c>
      <c r="C26" s="93"/>
      <c r="D26" s="53">
        <f t="shared" si="0"/>
        <v>66900</v>
      </c>
      <c r="E26" s="64">
        <f>E27</f>
        <v>8700</v>
      </c>
      <c r="F26" s="65">
        <f>F27</f>
        <v>0</v>
      </c>
      <c r="G26" s="65">
        <f>G27</f>
        <v>24000</v>
      </c>
      <c r="H26" s="65">
        <f>H27</f>
        <v>34200</v>
      </c>
      <c r="I26" s="53">
        <f>SUM(J26:L26)</f>
        <v>0</v>
      </c>
      <c r="J26" s="64">
        <f>J27</f>
        <v>0</v>
      </c>
      <c r="K26" s="64">
        <f>K27</f>
        <v>0</v>
      </c>
      <c r="L26" s="64">
        <f>L27</f>
        <v>0</v>
      </c>
      <c r="M26" s="64">
        <f>M27</f>
        <v>0</v>
      </c>
      <c r="N26" s="53">
        <f>SUM(O26)</f>
        <v>0</v>
      </c>
      <c r="O26" s="64">
        <f>O27</f>
        <v>0</v>
      </c>
      <c r="P26" s="53">
        <f>SUM(Q26:S26)</f>
        <v>0</v>
      </c>
      <c r="Q26" s="65">
        <f aca="true" t="shared" si="21" ref="Q26:X26">Q27</f>
        <v>0</v>
      </c>
      <c r="R26" s="65">
        <f t="shared" si="21"/>
        <v>0</v>
      </c>
      <c r="S26" s="65">
        <f t="shared" si="21"/>
        <v>0</v>
      </c>
      <c r="T26" s="67">
        <f t="shared" si="21"/>
        <v>0</v>
      </c>
      <c r="U26" s="66">
        <f t="shared" si="21"/>
        <v>0</v>
      </c>
      <c r="V26" s="68">
        <f t="shared" si="21"/>
        <v>0</v>
      </c>
      <c r="W26" s="68">
        <f t="shared" si="21"/>
        <v>0</v>
      </c>
      <c r="X26" s="68">
        <f t="shared" si="21"/>
        <v>0</v>
      </c>
      <c r="Y26" s="65">
        <f aca="true" t="shared" si="22" ref="Y26:AG41">Y27+Y95</f>
        <v>0</v>
      </c>
      <c r="Z26" s="65">
        <f t="shared" si="22"/>
        <v>0</v>
      </c>
      <c r="AA26" s="65">
        <f t="shared" si="22"/>
        <v>0</v>
      </c>
      <c r="AB26" s="65">
        <f t="shared" si="22"/>
        <v>0</v>
      </c>
      <c r="AC26" s="65">
        <f t="shared" si="22"/>
        <v>0</v>
      </c>
      <c r="AD26" s="65">
        <f t="shared" si="22"/>
        <v>0</v>
      </c>
      <c r="AE26" s="65">
        <f t="shared" si="22"/>
        <v>0</v>
      </c>
      <c r="AF26" s="65">
        <f t="shared" si="22"/>
        <v>0</v>
      </c>
      <c r="AG26" s="67">
        <f t="shared" si="22"/>
        <v>0</v>
      </c>
    </row>
    <row r="27" spans="1:33" s="17" customFormat="1" ht="23.25" customHeight="1">
      <c r="A27" s="105" t="s">
        <v>54</v>
      </c>
      <c r="B27" s="71">
        <v>221</v>
      </c>
      <c r="C27" s="95">
        <v>925</v>
      </c>
      <c r="D27" s="53">
        <f t="shared" si="0"/>
        <v>66900</v>
      </c>
      <c r="E27" s="73">
        <v>8700</v>
      </c>
      <c r="F27" s="75"/>
      <c r="G27" s="75">
        <v>24000</v>
      </c>
      <c r="H27" s="76">
        <v>34200</v>
      </c>
      <c r="I27" s="53">
        <f>J27+K27+L27+M27</f>
        <v>0</v>
      </c>
      <c r="J27" s="73"/>
      <c r="K27" s="75"/>
      <c r="L27" s="75"/>
      <c r="M27" s="76"/>
      <c r="N27" s="53">
        <f>O27</f>
        <v>0</v>
      </c>
      <c r="O27" s="77"/>
      <c r="P27" s="53">
        <f>SUM(Q27:S27)</f>
        <v>0</v>
      </c>
      <c r="Q27" s="75"/>
      <c r="R27" s="75"/>
      <c r="S27" s="75"/>
      <c r="T27" s="78"/>
      <c r="U27" s="79"/>
      <c r="V27" s="80"/>
      <c r="W27" s="80"/>
      <c r="X27" s="80"/>
      <c r="Y27" s="75">
        <f t="shared" si="22"/>
        <v>0</v>
      </c>
      <c r="Z27" s="75">
        <f t="shared" si="22"/>
        <v>0</v>
      </c>
      <c r="AA27" s="75">
        <f t="shared" si="22"/>
        <v>0</v>
      </c>
      <c r="AB27" s="75">
        <f t="shared" si="22"/>
        <v>0</v>
      </c>
      <c r="AC27" s="75">
        <f t="shared" si="22"/>
        <v>0</v>
      </c>
      <c r="AD27" s="75">
        <f t="shared" si="22"/>
        <v>0</v>
      </c>
      <c r="AE27" s="75">
        <f t="shared" si="22"/>
        <v>0</v>
      </c>
      <c r="AF27" s="75">
        <f t="shared" si="22"/>
        <v>0</v>
      </c>
      <c r="AG27" s="78">
        <f t="shared" si="22"/>
        <v>0</v>
      </c>
    </row>
    <row r="28" spans="1:33" s="17" customFormat="1" ht="23.25" customHeight="1">
      <c r="A28" s="92" t="s">
        <v>55</v>
      </c>
      <c r="B28" s="62">
        <v>222</v>
      </c>
      <c r="C28" s="93"/>
      <c r="D28" s="53">
        <f t="shared" si="0"/>
        <v>73260</v>
      </c>
      <c r="E28" s="64">
        <f>SUM(E29:E32)</f>
        <v>8160</v>
      </c>
      <c r="F28" s="65">
        <f aca="true" t="shared" si="23" ref="F28:O28">SUM(F29:F32)</f>
        <v>0</v>
      </c>
      <c r="G28" s="65">
        <f t="shared" si="23"/>
        <v>22000</v>
      </c>
      <c r="H28" s="65">
        <f t="shared" si="23"/>
        <v>43100</v>
      </c>
      <c r="I28" s="66">
        <f t="shared" si="23"/>
        <v>0</v>
      </c>
      <c r="J28" s="64">
        <f t="shared" si="23"/>
        <v>0</v>
      </c>
      <c r="K28" s="64">
        <f t="shared" si="23"/>
        <v>0</v>
      </c>
      <c r="L28" s="64">
        <f t="shared" si="23"/>
        <v>0</v>
      </c>
      <c r="M28" s="64">
        <f t="shared" si="23"/>
        <v>0</v>
      </c>
      <c r="N28" s="66">
        <f>SUM(N29:N32)</f>
        <v>0</v>
      </c>
      <c r="O28" s="64">
        <f t="shared" si="23"/>
        <v>0</v>
      </c>
      <c r="P28" s="66">
        <f aca="true" t="shared" si="24" ref="P28:X28">SUM(P29:P32)</f>
        <v>0</v>
      </c>
      <c r="Q28" s="65">
        <f>SUM(Q29:Q32)</f>
        <v>0</v>
      </c>
      <c r="R28" s="65">
        <f t="shared" si="24"/>
        <v>0</v>
      </c>
      <c r="S28" s="65">
        <f t="shared" si="24"/>
        <v>0</v>
      </c>
      <c r="T28" s="67">
        <f t="shared" si="24"/>
        <v>0</v>
      </c>
      <c r="U28" s="66">
        <f t="shared" si="24"/>
        <v>0</v>
      </c>
      <c r="V28" s="68">
        <f t="shared" si="24"/>
        <v>0</v>
      </c>
      <c r="W28" s="68">
        <f t="shared" si="24"/>
        <v>0</v>
      </c>
      <c r="X28" s="68">
        <f t="shared" si="24"/>
        <v>0</v>
      </c>
      <c r="Y28" s="65">
        <f t="shared" si="22"/>
        <v>0</v>
      </c>
      <c r="Z28" s="65">
        <f t="shared" si="22"/>
        <v>0</v>
      </c>
      <c r="AA28" s="65">
        <f t="shared" si="22"/>
        <v>0</v>
      </c>
      <c r="AB28" s="65">
        <f t="shared" si="22"/>
        <v>0</v>
      </c>
      <c r="AC28" s="65">
        <f t="shared" si="22"/>
        <v>0</v>
      </c>
      <c r="AD28" s="65">
        <f t="shared" si="22"/>
        <v>0</v>
      </c>
      <c r="AE28" s="65">
        <f t="shared" si="22"/>
        <v>0</v>
      </c>
      <c r="AF28" s="65">
        <f t="shared" si="22"/>
        <v>0</v>
      </c>
      <c r="AG28" s="67">
        <f t="shared" si="22"/>
        <v>0</v>
      </c>
    </row>
    <row r="29" spans="1:33" s="17" customFormat="1" ht="77.25" customHeight="1">
      <c r="A29" s="82" t="s">
        <v>56</v>
      </c>
      <c r="B29" s="71"/>
      <c r="C29" s="91">
        <v>921</v>
      </c>
      <c r="D29" s="53">
        <f t="shared" si="0"/>
        <v>55260</v>
      </c>
      <c r="E29" s="73">
        <v>8160</v>
      </c>
      <c r="F29" s="75"/>
      <c r="G29" s="75">
        <v>22000</v>
      </c>
      <c r="H29" s="76">
        <v>25100</v>
      </c>
      <c r="I29" s="53">
        <f>J29+K29+L29+M29</f>
        <v>0</v>
      </c>
      <c r="J29" s="73"/>
      <c r="K29" s="75"/>
      <c r="L29" s="75"/>
      <c r="M29" s="76"/>
      <c r="N29" s="53">
        <f>O29</f>
        <v>0</v>
      </c>
      <c r="O29" s="77"/>
      <c r="P29" s="53">
        <f>SUM(Q29:S29)</f>
        <v>0</v>
      </c>
      <c r="Q29" s="75"/>
      <c r="R29" s="75"/>
      <c r="S29" s="75"/>
      <c r="T29" s="78"/>
      <c r="U29" s="79"/>
      <c r="V29" s="80"/>
      <c r="W29" s="80"/>
      <c r="X29" s="80"/>
      <c r="Y29" s="75">
        <f t="shared" si="22"/>
        <v>0</v>
      </c>
      <c r="Z29" s="75">
        <f t="shared" si="22"/>
        <v>0</v>
      </c>
      <c r="AA29" s="75">
        <f t="shared" si="22"/>
        <v>0</v>
      </c>
      <c r="AB29" s="75">
        <f t="shared" si="22"/>
        <v>0</v>
      </c>
      <c r="AC29" s="75">
        <f t="shared" si="22"/>
        <v>0</v>
      </c>
      <c r="AD29" s="75">
        <f t="shared" si="22"/>
        <v>0</v>
      </c>
      <c r="AE29" s="75">
        <f t="shared" si="22"/>
        <v>0</v>
      </c>
      <c r="AF29" s="75">
        <f t="shared" si="22"/>
        <v>0</v>
      </c>
      <c r="AG29" s="78">
        <f t="shared" si="22"/>
        <v>0</v>
      </c>
    </row>
    <row r="30" spans="1:33" s="17" customFormat="1" ht="21.75" customHeight="1">
      <c r="A30" s="82" t="s">
        <v>57</v>
      </c>
      <c r="B30" s="71"/>
      <c r="C30" s="91">
        <v>922</v>
      </c>
      <c r="D30" s="53">
        <f t="shared" si="0"/>
        <v>18000</v>
      </c>
      <c r="E30" s="73"/>
      <c r="F30" s="75"/>
      <c r="G30" s="75"/>
      <c r="H30" s="76">
        <v>18000</v>
      </c>
      <c r="I30" s="53">
        <f>J30+K30+L30+M30</f>
        <v>0</v>
      </c>
      <c r="J30" s="73"/>
      <c r="K30" s="75"/>
      <c r="L30" s="75"/>
      <c r="M30" s="76"/>
      <c r="N30" s="53">
        <f aca="true" t="shared" si="25" ref="N30:N36">O30</f>
        <v>0</v>
      </c>
      <c r="O30" s="77"/>
      <c r="P30" s="53">
        <f>SUM(Q30:S30)</f>
        <v>0</v>
      </c>
      <c r="Q30" s="75"/>
      <c r="R30" s="75"/>
      <c r="S30" s="75"/>
      <c r="T30" s="78"/>
      <c r="U30" s="79"/>
      <c r="V30" s="80"/>
      <c r="W30" s="80"/>
      <c r="X30" s="80"/>
      <c r="Y30" s="75">
        <f t="shared" si="22"/>
        <v>0</v>
      </c>
      <c r="Z30" s="75">
        <f t="shared" si="22"/>
        <v>0</v>
      </c>
      <c r="AA30" s="75">
        <f t="shared" si="22"/>
        <v>0</v>
      </c>
      <c r="AB30" s="75">
        <f t="shared" si="22"/>
        <v>0</v>
      </c>
      <c r="AC30" s="75">
        <f t="shared" si="22"/>
        <v>0</v>
      </c>
      <c r="AD30" s="75">
        <f t="shared" si="22"/>
        <v>0</v>
      </c>
      <c r="AE30" s="75">
        <f t="shared" si="22"/>
        <v>0</v>
      </c>
      <c r="AF30" s="75">
        <f t="shared" si="22"/>
        <v>0</v>
      </c>
      <c r="AG30" s="78">
        <f t="shared" si="22"/>
        <v>0</v>
      </c>
    </row>
    <row r="31" spans="1:33" s="17" customFormat="1" ht="45.75" customHeight="1">
      <c r="A31" s="82" t="s">
        <v>58</v>
      </c>
      <c r="B31" s="71"/>
      <c r="C31" s="91">
        <v>923</v>
      </c>
      <c r="D31" s="53">
        <f t="shared" si="0"/>
        <v>0</v>
      </c>
      <c r="E31" s="73"/>
      <c r="F31" s="75"/>
      <c r="G31" s="75"/>
      <c r="H31" s="76"/>
      <c r="I31" s="53">
        <f>J31+K31+L31+M31</f>
        <v>0</v>
      </c>
      <c r="J31" s="73"/>
      <c r="K31" s="75"/>
      <c r="L31" s="75"/>
      <c r="M31" s="76"/>
      <c r="N31" s="53">
        <f t="shared" si="25"/>
        <v>0</v>
      </c>
      <c r="O31" s="77"/>
      <c r="P31" s="53">
        <f>SUM(Q31:S31)</f>
        <v>0</v>
      </c>
      <c r="Q31" s="75"/>
      <c r="R31" s="75"/>
      <c r="S31" s="75"/>
      <c r="T31" s="78"/>
      <c r="U31" s="79"/>
      <c r="V31" s="80"/>
      <c r="W31" s="80"/>
      <c r="X31" s="80"/>
      <c r="Y31" s="75">
        <f t="shared" si="22"/>
        <v>0</v>
      </c>
      <c r="Z31" s="75">
        <f t="shared" si="22"/>
        <v>0</v>
      </c>
      <c r="AA31" s="75">
        <f t="shared" si="22"/>
        <v>0</v>
      </c>
      <c r="AB31" s="75">
        <f t="shared" si="22"/>
        <v>0</v>
      </c>
      <c r="AC31" s="75">
        <f t="shared" si="22"/>
        <v>0</v>
      </c>
      <c r="AD31" s="75">
        <f t="shared" si="22"/>
        <v>0</v>
      </c>
      <c r="AE31" s="75">
        <f t="shared" si="22"/>
        <v>0</v>
      </c>
      <c r="AF31" s="75">
        <f t="shared" si="22"/>
        <v>0</v>
      </c>
      <c r="AG31" s="78">
        <f t="shared" si="22"/>
        <v>0</v>
      </c>
    </row>
    <row r="32" spans="1:33" s="17" customFormat="1" ht="47.25" customHeight="1">
      <c r="A32" s="82" t="s">
        <v>59</v>
      </c>
      <c r="B32" s="71"/>
      <c r="C32" s="91">
        <v>924</v>
      </c>
      <c r="D32" s="53">
        <f t="shared" si="0"/>
        <v>0</v>
      </c>
      <c r="E32" s="73"/>
      <c r="F32" s="75"/>
      <c r="G32" s="75"/>
      <c r="H32" s="76"/>
      <c r="I32" s="53">
        <f>J32+K32+L32+M32</f>
        <v>0</v>
      </c>
      <c r="J32" s="73"/>
      <c r="K32" s="75"/>
      <c r="L32" s="75"/>
      <c r="M32" s="76"/>
      <c r="N32" s="53">
        <f t="shared" si="25"/>
        <v>0</v>
      </c>
      <c r="O32" s="77"/>
      <c r="P32" s="53">
        <f>SUM(Q32:S32)</f>
        <v>0</v>
      </c>
      <c r="Q32" s="75"/>
      <c r="R32" s="75"/>
      <c r="S32" s="75"/>
      <c r="T32" s="78"/>
      <c r="U32" s="79"/>
      <c r="V32" s="80"/>
      <c r="W32" s="80"/>
      <c r="X32" s="80"/>
      <c r="Y32" s="75">
        <f t="shared" si="22"/>
        <v>0</v>
      </c>
      <c r="Z32" s="75">
        <f t="shared" si="22"/>
        <v>0</v>
      </c>
      <c r="AA32" s="75">
        <f t="shared" si="22"/>
        <v>0</v>
      </c>
      <c r="AB32" s="75">
        <f t="shared" si="22"/>
        <v>0</v>
      </c>
      <c r="AC32" s="75">
        <f t="shared" si="22"/>
        <v>0</v>
      </c>
      <c r="AD32" s="75">
        <f t="shared" si="22"/>
        <v>0</v>
      </c>
      <c r="AE32" s="75">
        <f t="shared" si="22"/>
        <v>0</v>
      </c>
      <c r="AF32" s="75">
        <f t="shared" si="22"/>
        <v>0</v>
      </c>
      <c r="AG32" s="78">
        <f t="shared" si="22"/>
        <v>0</v>
      </c>
    </row>
    <row r="33" spans="1:33" s="17" customFormat="1" ht="21" customHeight="1">
      <c r="A33" s="92" t="s">
        <v>60</v>
      </c>
      <c r="B33" s="62">
        <v>223</v>
      </c>
      <c r="C33" s="93"/>
      <c r="D33" s="53">
        <f t="shared" si="0"/>
        <v>1959600</v>
      </c>
      <c r="E33" s="64">
        <f>SUM(E34:E36)</f>
        <v>1959600</v>
      </c>
      <c r="F33" s="65">
        <f aca="true" t="shared" si="26" ref="F33:X33">SUM(F34:F36)</f>
        <v>0</v>
      </c>
      <c r="G33" s="65">
        <f t="shared" si="26"/>
        <v>0</v>
      </c>
      <c r="H33" s="65">
        <f t="shared" si="26"/>
        <v>0</v>
      </c>
      <c r="I33" s="66">
        <f t="shared" si="26"/>
        <v>0</v>
      </c>
      <c r="J33" s="64">
        <f t="shared" si="26"/>
        <v>0</v>
      </c>
      <c r="K33" s="64">
        <f t="shared" si="26"/>
        <v>0</v>
      </c>
      <c r="L33" s="64">
        <f t="shared" si="26"/>
        <v>0</v>
      </c>
      <c r="M33" s="64">
        <f t="shared" si="26"/>
        <v>0</v>
      </c>
      <c r="N33" s="53">
        <f t="shared" si="25"/>
        <v>0</v>
      </c>
      <c r="O33" s="64">
        <f t="shared" si="26"/>
        <v>0</v>
      </c>
      <c r="P33" s="66">
        <f t="shared" si="26"/>
        <v>0</v>
      </c>
      <c r="Q33" s="65">
        <f t="shared" si="26"/>
        <v>0</v>
      </c>
      <c r="R33" s="65">
        <f t="shared" si="26"/>
        <v>0</v>
      </c>
      <c r="S33" s="65">
        <f t="shared" si="26"/>
        <v>0</v>
      </c>
      <c r="T33" s="67">
        <f t="shared" si="26"/>
        <v>0</v>
      </c>
      <c r="U33" s="66">
        <f t="shared" si="26"/>
        <v>0</v>
      </c>
      <c r="V33" s="68">
        <f t="shared" si="26"/>
        <v>0</v>
      </c>
      <c r="W33" s="68">
        <f t="shared" si="26"/>
        <v>0</v>
      </c>
      <c r="X33" s="68">
        <f t="shared" si="26"/>
        <v>0</v>
      </c>
      <c r="Y33" s="65">
        <f t="shared" si="22"/>
        <v>0</v>
      </c>
      <c r="Z33" s="65">
        <f t="shared" si="22"/>
        <v>0</v>
      </c>
      <c r="AA33" s="65">
        <f t="shared" si="22"/>
        <v>0</v>
      </c>
      <c r="AB33" s="65">
        <f t="shared" si="22"/>
        <v>0</v>
      </c>
      <c r="AC33" s="65">
        <f t="shared" si="22"/>
        <v>0</v>
      </c>
      <c r="AD33" s="65">
        <f t="shared" si="22"/>
        <v>0</v>
      </c>
      <c r="AE33" s="65">
        <f t="shared" si="22"/>
        <v>0</v>
      </c>
      <c r="AF33" s="65">
        <f t="shared" si="22"/>
        <v>0</v>
      </c>
      <c r="AG33" s="67">
        <f t="shared" si="22"/>
        <v>0</v>
      </c>
    </row>
    <row r="34" spans="1:33" s="17" customFormat="1" ht="45" customHeight="1">
      <c r="A34" s="82" t="s">
        <v>61</v>
      </c>
      <c r="B34" s="71"/>
      <c r="C34" s="91">
        <v>931</v>
      </c>
      <c r="D34" s="53">
        <f t="shared" si="0"/>
        <v>1073700</v>
      </c>
      <c r="E34" s="73">
        <v>1073700</v>
      </c>
      <c r="F34" s="106"/>
      <c r="G34" s="106"/>
      <c r="H34" s="76"/>
      <c r="I34" s="53">
        <f>J34+K34+L34+M34</f>
        <v>0</v>
      </c>
      <c r="J34" s="73"/>
      <c r="K34" s="75"/>
      <c r="L34" s="75"/>
      <c r="M34" s="76"/>
      <c r="N34" s="53">
        <f t="shared" si="25"/>
        <v>0</v>
      </c>
      <c r="O34" s="77"/>
      <c r="P34" s="53">
        <f>SUM(Q34:S34)</f>
        <v>0</v>
      </c>
      <c r="Q34" s="75"/>
      <c r="R34" s="75"/>
      <c r="S34" s="75"/>
      <c r="T34" s="78"/>
      <c r="U34" s="79"/>
      <c r="V34" s="80"/>
      <c r="W34" s="80"/>
      <c r="X34" s="80"/>
      <c r="Y34" s="75">
        <f t="shared" si="22"/>
        <v>0</v>
      </c>
      <c r="Z34" s="75">
        <f t="shared" si="22"/>
        <v>0</v>
      </c>
      <c r="AA34" s="75">
        <f t="shared" si="22"/>
        <v>0</v>
      </c>
      <c r="AB34" s="75">
        <f t="shared" si="22"/>
        <v>0</v>
      </c>
      <c r="AC34" s="75">
        <f t="shared" si="22"/>
        <v>0</v>
      </c>
      <c r="AD34" s="75">
        <f t="shared" si="22"/>
        <v>0</v>
      </c>
      <c r="AE34" s="75">
        <f t="shared" si="22"/>
        <v>0</v>
      </c>
      <c r="AF34" s="75">
        <f t="shared" si="22"/>
        <v>0</v>
      </c>
      <c r="AG34" s="78">
        <f t="shared" si="22"/>
        <v>0</v>
      </c>
    </row>
    <row r="35" spans="1:33" s="17" customFormat="1" ht="15">
      <c r="A35" s="82" t="s">
        <v>62</v>
      </c>
      <c r="B35" s="71"/>
      <c r="C35" s="91">
        <v>932</v>
      </c>
      <c r="D35" s="53">
        <f t="shared" si="0"/>
        <v>348200</v>
      </c>
      <c r="E35" s="73">
        <v>348200</v>
      </c>
      <c r="F35" s="106"/>
      <c r="G35" s="106"/>
      <c r="H35" s="76"/>
      <c r="I35" s="53">
        <f>J35+K35+L35+M35</f>
        <v>0</v>
      </c>
      <c r="J35" s="73"/>
      <c r="K35" s="75"/>
      <c r="L35" s="75"/>
      <c r="M35" s="76"/>
      <c r="N35" s="53">
        <f t="shared" si="25"/>
        <v>0</v>
      </c>
      <c r="O35" s="77"/>
      <c r="P35" s="53">
        <f>SUM(Q35:S35)</f>
        <v>0</v>
      </c>
      <c r="Q35" s="75"/>
      <c r="R35" s="75"/>
      <c r="S35" s="75"/>
      <c r="T35" s="78"/>
      <c r="U35" s="79"/>
      <c r="V35" s="80"/>
      <c r="W35" s="80"/>
      <c r="X35" s="80"/>
      <c r="Y35" s="75">
        <f t="shared" si="22"/>
        <v>0</v>
      </c>
      <c r="Z35" s="75">
        <f t="shared" si="22"/>
        <v>0</v>
      </c>
      <c r="AA35" s="75">
        <f t="shared" si="22"/>
        <v>0</v>
      </c>
      <c r="AB35" s="75">
        <f t="shared" si="22"/>
        <v>0</v>
      </c>
      <c r="AC35" s="75">
        <f t="shared" si="22"/>
        <v>0</v>
      </c>
      <c r="AD35" s="75">
        <f t="shared" si="22"/>
        <v>0</v>
      </c>
      <c r="AE35" s="75">
        <f t="shared" si="22"/>
        <v>0</v>
      </c>
      <c r="AF35" s="75">
        <f t="shared" si="22"/>
        <v>0</v>
      </c>
      <c r="AG35" s="78">
        <f t="shared" si="22"/>
        <v>0</v>
      </c>
    </row>
    <row r="36" spans="1:33" s="17" customFormat="1" ht="18" customHeight="1">
      <c r="A36" s="82" t="s">
        <v>63</v>
      </c>
      <c r="B36" s="71"/>
      <c r="C36" s="91">
        <v>933</v>
      </c>
      <c r="D36" s="53">
        <f t="shared" si="0"/>
        <v>537700</v>
      </c>
      <c r="E36" s="73">
        <v>537700</v>
      </c>
      <c r="F36" s="106"/>
      <c r="G36" s="106"/>
      <c r="H36" s="76"/>
      <c r="I36" s="53">
        <f>J36+K36+L36+M36</f>
        <v>0</v>
      </c>
      <c r="J36" s="73"/>
      <c r="K36" s="75"/>
      <c r="L36" s="75"/>
      <c r="M36" s="76"/>
      <c r="N36" s="53">
        <f t="shared" si="25"/>
        <v>0</v>
      </c>
      <c r="O36" s="77"/>
      <c r="P36" s="53">
        <f>SUM(Q36:S36)</f>
        <v>0</v>
      </c>
      <c r="Q36" s="75"/>
      <c r="R36" s="75"/>
      <c r="S36" s="75"/>
      <c r="T36" s="78"/>
      <c r="U36" s="79"/>
      <c r="V36" s="80"/>
      <c r="W36" s="80"/>
      <c r="X36" s="80"/>
      <c r="Y36" s="75">
        <f t="shared" si="22"/>
        <v>0</v>
      </c>
      <c r="Z36" s="75">
        <f t="shared" si="22"/>
        <v>0</v>
      </c>
      <c r="AA36" s="75">
        <f t="shared" si="22"/>
        <v>0</v>
      </c>
      <c r="AB36" s="75">
        <f t="shared" si="22"/>
        <v>0</v>
      </c>
      <c r="AC36" s="75">
        <f t="shared" si="22"/>
        <v>0</v>
      </c>
      <c r="AD36" s="75">
        <f t="shared" si="22"/>
        <v>0</v>
      </c>
      <c r="AE36" s="75">
        <f t="shared" si="22"/>
        <v>0</v>
      </c>
      <c r="AF36" s="75">
        <f t="shared" si="22"/>
        <v>0</v>
      </c>
      <c r="AG36" s="78">
        <f t="shared" si="22"/>
        <v>0</v>
      </c>
    </row>
    <row r="37" spans="1:33" s="17" customFormat="1" ht="20.25" customHeight="1">
      <c r="A37" s="92" t="s">
        <v>64</v>
      </c>
      <c r="B37" s="62">
        <v>224</v>
      </c>
      <c r="C37" s="93"/>
      <c r="D37" s="53">
        <f t="shared" si="0"/>
        <v>0</v>
      </c>
      <c r="E37" s="64">
        <v>0</v>
      </c>
      <c r="F37" s="65">
        <v>0</v>
      </c>
      <c r="G37" s="65">
        <v>0</v>
      </c>
      <c r="H37" s="65">
        <v>0</v>
      </c>
      <c r="I37" s="53">
        <f>SUM(J37:L37)</f>
        <v>0</v>
      </c>
      <c r="J37" s="65">
        <v>0</v>
      </c>
      <c r="K37" s="65">
        <v>0</v>
      </c>
      <c r="L37" s="65">
        <v>0</v>
      </c>
      <c r="M37" s="65">
        <v>0</v>
      </c>
      <c r="N37" s="53">
        <f>SUM(O37)</f>
        <v>0</v>
      </c>
      <c r="O37" s="65">
        <v>0</v>
      </c>
      <c r="P37" s="53">
        <f>SUM(Q37:S37)</f>
        <v>0</v>
      </c>
      <c r="Q37" s="107"/>
      <c r="R37" s="107"/>
      <c r="S37" s="107"/>
      <c r="T37" s="107"/>
      <c r="U37" s="66"/>
      <c r="V37" s="68"/>
      <c r="W37" s="68"/>
      <c r="X37" s="68"/>
      <c r="Y37" s="65">
        <f t="shared" si="22"/>
        <v>0</v>
      </c>
      <c r="Z37" s="65">
        <f t="shared" si="22"/>
        <v>0</v>
      </c>
      <c r="AA37" s="65">
        <f t="shared" si="22"/>
        <v>0</v>
      </c>
      <c r="AB37" s="65">
        <f t="shared" si="22"/>
        <v>0</v>
      </c>
      <c r="AC37" s="65">
        <f t="shared" si="22"/>
        <v>0</v>
      </c>
      <c r="AD37" s="65">
        <f t="shared" si="22"/>
        <v>0</v>
      </c>
      <c r="AE37" s="65">
        <f t="shared" si="22"/>
        <v>0</v>
      </c>
      <c r="AF37" s="65">
        <f t="shared" si="22"/>
        <v>0</v>
      </c>
      <c r="AG37" s="67">
        <f t="shared" si="22"/>
        <v>0</v>
      </c>
    </row>
    <row r="38" spans="1:33" s="17" customFormat="1" ht="21" customHeight="1">
      <c r="A38" s="94" t="s">
        <v>64</v>
      </c>
      <c r="B38" s="71">
        <v>224</v>
      </c>
      <c r="C38" s="95"/>
      <c r="D38" s="53">
        <f t="shared" si="0"/>
        <v>0</v>
      </c>
      <c r="E38" s="73">
        <v>0</v>
      </c>
      <c r="F38" s="75">
        <v>0</v>
      </c>
      <c r="G38" s="75">
        <v>0</v>
      </c>
      <c r="H38" s="76"/>
      <c r="I38" s="53">
        <f>SUM(J38:L38)</f>
        <v>0</v>
      </c>
      <c r="J38" s="73"/>
      <c r="K38" s="75"/>
      <c r="L38" s="75"/>
      <c r="M38" s="76"/>
      <c r="N38" s="53">
        <f>SUM(O38)</f>
        <v>0</v>
      </c>
      <c r="O38" s="48"/>
      <c r="P38" s="53">
        <f>SUM(Q38:S38)</f>
        <v>0</v>
      </c>
      <c r="Q38" s="75"/>
      <c r="R38" s="75"/>
      <c r="S38" s="75"/>
      <c r="T38" s="78"/>
      <c r="U38" s="79"/>
      <c r="V38" s="80"/>
      <c r="W38" s="80"/>
      <c r="X38" s="80"/>
      <c r="Y38" s="75">
        <f t="shared" si="22"/>
        <v>0</v>
      </c>
      <c r="Z38" s="75">
        <f t="shared" si="22"/>
        <v>0</v>
      </c>
      <c r="AA38" s="75">
        <f t="shared" si="22"/>
        <v>0</v>
      </c>
      <c r="AB38" s="75">
        <f t="shared" si="22"/>
        <v>0</v>
      </c>
      <c r="AC38" s="75">
        <f t="shared" si="22"/>
        <v>0</v>
      </c>
      <c r="AD38" s="75">
        <f t="shared" si="22"/>
        <v>0</v>
      </c>
      <c r="AE38" s="75">
        <f t="shared" si="22"/>
        <v>0</v>
      </c>
      <c r="AF38" s="75">
        <f t="shared" si="22"/>
        <v>0</v>
      </c>
      <c r="AG38" s="78">
        <f t="shared" si="22"/>
        <v>0</v>
      </c>
    </row>
    <row r="39" spans="1:33" s="17" customFormat="1" ht="20.25" customHeight="1">
      <c r="A39" s="92" t="s">
        <v>65</v>
      </c>
      <c r="B39" s="62">
        <v>225</v>
      </c>
      <c r="C39" s="93"/>
      <c r="D39" s="53">
        <f t="shared" si="0"/>
        <v>1902600</v>
      </c>
      <c r="E39" s="64">
        <f>SUM(E40:E46)</f>
        <v>1900300</v>
      </c>
      <c r="F39" s="65">
        <f aca="true" t="shared" si="27" ref="F39:X39">SUM(F40:F46)</f>
        <v>0</v>
      </c>
      <c r="G39" s="65">
        <f t="shared" si="27"/>
        <v>0</v>
      </c>
      <c r="H39" s="65">
        <f t="shared" si="27"/>
        <v>0</v>
      </c>
      <c r="I39" s="66">
        <f t="shared" si="27"/>
        <v>0</v>
      </c>
      <c r="J39" s="64">
        <f t="shared" si="27"/>
        <v>0</v>
      </c>
      <c r="K39" s="64">
        <f t="shared" si="27"/>
        <v>0</v>
      </c>
      <c r="L39" s="64">
        <f t="shared" si="27"/>
        <v>0</v>
      </c>
      <c r="M39" s="64">
        <f t="shared" si="27"/>
        <v>0</v>
      </c>
      <c r="N39" s="66">
        <f t="shared" si="27"/>
        <v>0</v>
      </c>
      <c r="O39" s="64">
        <f t="shared" si="27"/>
        <v>0</v>
      </c>
      <c r="P39" s="66">
        <f t="shared" si="27"/>
        <v>2300</v>
      </c>
      <c r="Q39" s="65">
        <f>SUM(Q40:Q46)</f>
        <v>0</v>
      </c>
      <c r="R39" s="65">
        <f t="shared" si="27"/>
        <v>2300</v>
      </c>
      <c r="S39" s="65">
        <f t="shared" si="27"/>
        <v>0</v>
      </c>
      <c r="T39" s="67">
        <f t="shared" si="27"/>
        <v>0</v>
      </c>
      <c r="U39" s="66">
        <f t="shared" si="27"/>
        <v>0</v>
      </c>
      <c r="V39" s="68">
        <f t="shared" si="27"/>
        <v>0</v>
      </c>
      <c r="W39" s="68">
        <f t="shared" si="27"/>
        <v>0</v>
      </c>
      <c r="X39" s="68">
        <f t="shared" si="27"/>
        <v>0</v>
      </c>
      <c r="Y39" s="65">
        <f t="shared" si="22"/>
        <v>0</v>
      </c>
      <c r="Z39" s="65">
        <f t="shared" si="22"/>
        <v>0</v>
      </c>
      <c r="AA39" s="65">
        <f t="shared" si="22"/>
        <v>0</v>
      </c>
      <c r="AB39" s="65">
        <f t="shared" si="22"/>
        <v>0</v>
      </c>
      <c r="AC39" s="65">
        <f t="shared" si="22"/>
        <v>0</v>
      </c>
      <c r="AD39" s="65">
        <f t="shared" si="22"/>
        <v>0</v>
      </c>
      <c r="AE39" s="65">
        <f t="shared" si="22"/>
        <v>0</v>
      </c>
      <c r="AF39" s="65">
        <f t="shared" si="22"/>
        <v>0</v>
      </c>
      <c r="AG39" s="67">
        <f t="shared" si="22"/>
        <v>0</v>
      </c>
    </row>
    <row r="40" spans="1:33" s="17" customFormat="1" ht="30">
      <c r="A40" s="82" t="s">
        <v>66</v>
      </c>
      <c r="B40" s="71"/>
      <c r="C40" s="95">
        <v>941</v>
      </c>
      <c r="D40" s="53">
        <f t="shared" si="0"/>
        <v>1074800</v>
      </c>
      <c r="E40" s="73">
        <v>1074800</v>
      </c>
      <c r="F40" s="106"/>
      <c r="G40" s="106"/>
      <c r="H40" s="76"/>
      <c r="I40" s="53">
        <f>J40+K40+L40+M40</f>
        <v>0</v>
      </c>
      <c r="J40" s="73"/>
      <c r="K40" s="75"/>
      <c r="L40" s="75"/>
      <c r="M40" s="76"/>
      <c r="N40" s="53">
        <f>O40</f>
        <v>0</v>
      </c>
      <c r="O40" s="77"/>
      <c r="P40" s="53">
        <f aca="true" t="shared" si="28" ref="P40:P48">SUM(Q40:S40)</f>
        <v>0</v>
      </c>
      <c r="Q40" s="75"/>
      <c r="R40" s="75"/>
      <c r="S40" s="75"/>
      <c r="T40" s="78"/>
      <c r="U40" s="79"/>
      <c r="V40" s="80"/>
      <c r="W40" s="80"/>
      <c r="X40" s="80"/>
      <c r="Y40" s="75">
        <f t="shared" si="22"/>
        <v>0</v>
      </c>
      <c r="Z40" s="75">
        <f t="shared" si="22"/>
        <v>0</v>
      </c>
      <c r="AA40" s="75">
        <f t="shared" si="22"/>
        <v>0</v>
      </c>
      <c r="AB40" s="75">
        <f t="shared" si="22"/>
        <v>0</v>
      </c>
      <c r="AC40" s="75">
        <f t="shared" si="22"/>
        <v>0</v>
      </c>
      <c r="AD40" s="75">
        <f t="shared" si="22"/>
        <v>0</v>
      </c>
      <c r="AE40" s="75">
        <f t="shared" si="22"/>
        <v>0</v>
      </c>
      <c r="AF40" s="75">
        <f t="shared" si="22"/>
        <v>0</v>
      </c>
      <c r="AG40" s="78">
        <f t="shared" si="22"/>
        <v>0</v>
      </c>
    </row>
    <row r="41" spans="1:33" s="17" customFormat="1" ht="15">
      <c r="A41" s="82" t="s">
        <v>67</v>
      </c>
      <c r="B41" s="71"/>
      <c r="C41" s="95">
        <v>942</v>
      </c>
      <c r="D41" s="53">
        <f t="shared" si="0"/>
        <v>215100</v>
      </c>
      <c r="E41" s="73">
        <v>215100</v>
      </c>
      <c r="F41" s="106"/>
      <c r="G41" s="106"/>
      <c r="H41" s="76"/>
      <c r="I41" s="53">
        <f aca="true" t="shared" si="29" ref="I41:I46">J41+K41+L41+M41</f>
        <v>0</v>
      </c>
      <c r="J41" s="73"/>
      <c r="K41" s="75"/>
      <c r="L41" s="75"/>
      <c r="M41" s="76"/>
      <c r="N41" s="53">
        <f aca="true" t="shared" si="30" ref="N41:N46">O41</f>
        <v>0</v>
      </c>
      <c r="O41" s="77"/>
      <c r="P41" s="53">
        <f t="shared" si="28"/>
        <v>0</v>
      </c>
      <c r="Q41" s="75"/>
      <c r="R41" s="75"/>
      <c r="S41" s="75"/>
      <c r="T41" s="78"/>
      <c r="U41" s="79"/>
      <c r="V41" s="80"/>
      <c r="W41" s="80"/>
      <c r="X41" s="80"/>
      <c r="Y41" s="75">
        <f t="shared" si="22"/>
        <v>0</v>
      </c>
      <c r="Z41" s="75">
        <f t="shared" si="22"/>
        <v>0</v>
      </c>
      <c r="AA41" s="75">
        <f t="shared" si="22"/>
        <v>0</v>
      </c>
      <c r="AB41" s="75">
        <f t="shared" si="22"/>
        <v>0</v>
      </c>
      <c r="AC41" s="75">
        <f t="shared" si="22"/>
        <v>0</v>
      </c>
      <c r="AD41" s="75">
        <f t="shared" si="22"/>
        <v>0</v>
      </c>
      <c r="AE41" s="75">
        <f t="shared" si="22"/>
        <v>0</v>
      </c>
      <c r="AF41" s="75">
        <f t="shared" si="22"/>
        <v>0</v>
      </c>
      <c r="AG41" s="78">
        <f t="shared" si="22"/>
        <v>0</v>
      </c>
    </row>
    <row r="42" spans="1:33" s="17" customFormat="1" ht="15">
      <c r="A42" s="82" t="s">
        <v>68</v>
      </c>
      <c r="B42" s="71"/>
      <c r="C42" s="95">
        <v>943</v>
      </c>
      <c r="D42" s="53">
        <f t="shared" si="0"/>
        <v>0</v>
      </c>
      <c r="E42" s="73"/>
      <c r="F42" s="75"/>
      <c r="G42" s="75"/>
      <c r="H42" s="76"/>
      <c r="I42" s="53">
        <f t="shared" si="29"/>
        <v>0</v>
      </c>
      <c r="J42" s="73">
        <v>0</v>
      </c>
      <c r="K42" s="75"/>
      <c r="L42" s="75"/>
      <c r="M42" s="76"/>
      <c r="N42" s="53">
        <f t="shared" si="30"/>
        <v>0</v>
      </c>
      <c r="O42" s="77"/>
      <c r="P42" s="53">
        <f t="shared" si="28"/>
        <v>0</v>
      </c>
      <c r="Q42" s="75"/>
      <c r="R42" s="75"/>
      <c r="S42" s="75"/>
      <c r="T42" s="78"/>
      <c r="U42" s="79"/>
      <c r="V42" s="80"/>
      <c r="W42" s="80"/>
      <c r="X42" s="80"/>
      <c r="Y42" s="75">
        <f aca="true" t="shared" si="31" ref="Y42:AG57">Y43+Y111</f>
        <v>0</v>
      </c>
      <c r="Z42" s="75">
        <f t="shared" si="31"/>
        <v>0</v>
      </c>
      <c r="AA42" s="75">
        <f t="shared" si="31"/>
        <v>0</v>
      </c>
      <c r="AB42" s="75">
        <f t="shared" si="31"/>
        <v>0</v>
      </c>
      <c r="AC42" s="75">
        <f t="shared" si="31"/>
        <v>0</v>
      </c>
      <c r="AD42" s="75">
        <f t="shared" si="31"/>
        <v>0</v>
      </c>
      <c r="AE42" s="75">
        <f t="shared" si="31"/>
        <v>0</v>
      </c>
      <c r="AF42" s="75">
        <f t="shared" si="31"/>
        <v>0</v>
      </c>
      <c r="AG42" s="78">
        <f t="shared" si="31"/>
        <v>0</v>
      </c>
    </row>
    <row r="43" spans="1:33" s="17" customFormat="1" ht="15">
      <c r="A43" s="82" t="s">
        <v>69</v>
      </c>
      <c r="B43" s="71"/>
      <c r="C43" s="95">
        <v>944</v>
      </c>
      <c r="D43" s="53">
        <f t="shared" si="0"/>
        <v>2300</v>
      </c>
      <c r="E43" s="73"/>
      <c r="F43" s="75"/>
      <c r="G43" s="75"/>
      <c r="H43" s="76"/>
      <c r="I43" s="53">
        <f t="shared" si="29"/>
        <v>0</v>
      </c>
      <c r="J43" s="73"/>
      <c r="K43" s="75">
        <v>0</v>
      </c>
      <c r="L43" s="75"/>
      <c r="M43" s="76"/>
      <c r="N43" s="53">
        <f t="shared" si="30"/>
        <v>0</v>
      </c>
      <c r="O43" s="77"/>
      <c r="P43" s="53">
        <f t="shared" si="28"/>
        <v>2300</v>
      </c>
      <c r="Q43" s="75"/>
      <c r="R43" s="75">
        <v>2300</v>
      </c>
      <c r="S43" s="75"/>
      <c r="T43" s="78"/>
      <c r="U43" s="79"/>
      <c r="V43" s="80"/>
      <c r="W43" s="80"/>
      <c r="X43" s="80"/>
      <c r="Y43" s="75">
        <f t="shared" si="31"/>
        <v>0</v>
      </c>
      <c r="Z43" s="75">
        <f t="shared" si="31"/>
        <v>0</v>
      </c>
      <c r="AA43" s="75">
        <f t="shared" si="31"/>
        <v>0</v>
      </c>
      <c r="AB43" s="75">
        <f t="shared" si="31"/>
        <v>0</v>
      </c>
      <c r="AC43" s="75">
        <f t="shared" si="31"/>
        <v>0</v>
      </c>
      <c r="AD43" s="75">
        <f t="shared" si="31"/>
        <v>0</v>
      </c>
      <c r="AE43" s="75">
        <f t="shared" si="31"/>
        <v>0</v>
      </c>
      <c r="AF43" s="75">
        <f t="shared" si="31"/>
        <v>0</v>
      </c>
      <c r="AG43" s="78">
        <f t="shared" si="31"/>
        <v>0</v>
      </c>
    </row>
    <row r="44" spans="1:33" s="17" customFormat="1" ht="15">
      <c r="A44" s="82" t="s">
        <v>70</v>
      </c>
      <c r="B44" s="71"/>
      <c r="C44" s="95">
        <v>945</v>
      </c>
      <c r="D44" s="53">
        <f t="shared" si="0"/>
        <v>0</v>
      </c>
      <c r="E44" s="73">
        <v>0</v>
      </c>
      <c r="F44" s="75">
        <v>0</v>
      </c>
      <c r="G44" s="75">
        <v>0</v>
      </c>
      <c r="H44" s="76"/>
      <c r="I44" s="53">
        <f t="shared" si="29"/>
        <v>0</v>
      </c>
      <c r="J44" s="73"/>
      <c r="K44" s="75"/>
      <c r="L44" s="75"/>
      <c r="M44" s="76"/>
      <c r="N44" s="53">
        <f t="shared" si="30"/>
        <v>0</v>
      </c>
      <c r="O44" s="77"/>
      <c r="P44" s="53">
        <f t="shared" si="28"/>
        <v>0</v>
      </c>
      <c r="Q44" s="75"/>
      <c r="R44" s="75"/>
      <c r="S44" s="75"/>
      <c r="T44" s="78"/>
      <c r="U44" s="79"/>
      <c r="V44" s="80"/>
      <c r="W44" s="80"/>
      <c r="X44" s="80"/>
      <c r="Y44" s="75">
        <f t="shared" si="31"/>
        <v>0</v>
      </c>
      <c r="Z44" s="75">
        <f t="shared" si="31"/>
        <v>0</v>
      </c>
      <c r="AA44" s="75">
        <f t="shared" si="31"/>
        <v>0</v>
      </c>
      <c r="AB44" s="75">
        <f t="shared" si="31"/>
        <v>0</v>
      </c>
      <c r="AC44" s="75">
        <f t="shared" si="31"/>
        <v>0</v>
      </c>
      <c r="AD44" s="75">
        <f t="shared" si="31"/>
        <v>0</v>
      </c>
      <c r="AE44" s="75">
        <f t="shared" si="31"/>
        <v>0</v>
      </c>
      <c r="AF44" s="75">
        <f t="shared" si="31"/>
        <v>0</v>
      </c>
      <c r="AG44" s="78">
        <f t="shared" si="31"/>
        <v>0</v>
      </c>
    </row>
    <row r="45" spans="1:33" s="17" customFormat="1" ht="30">
      <c r="A45" s="82" t="s">
        <v>71</v>
      </c>
      <c r="B45" s="71"/>
      <c r="C45" s="95">
        <v>946</v>
      </c>
      <c r="D45" s="53">
        <f t="shared" si="0"/>
        <v>0</v>
      </c>
      <c r="E45" s="73">
        <v>0</v>
      </c>
      <c r="F45" s="75">
        <v>0</v>
      </c>
      <c r="G45" s="75">
        <v>0</v>
      </c>
      <c r="H45" s="76"/>
      <c r="I45" s="53">
        <f t="shared" si="29"/>
        <v>0</v>
      </c>
      <c r="J45" s="73"/>
      <c r="K45" s="75"/>
      <c r="L45" s="75"/>
      <c r="M45" s="76"/>
      <c r="N45" s="53">
        <f t="shared" si="30"/>
        <v>0</v>
      </c>
      <c r="O45" s="77"/>
      <c r="P45" s="53">
        <f t="shared" si="28"/>
        <v>0</v>
      </c>
      <c r="Q45" s="75"/>
      <c r="R45" s="75"/>
      <c r="S45" s="75"/>
      <c r="T45" s="78"/>
      <c r="U45" s="79"/>
      <c r="V45" s="80"/>
      <c r="W45" s="80"/>
      <c r="X45" s="80"/>
      <c r="Y45" s="75">
        <f t="shared" si="31"/>
        <v>0</v>
      </c>
      <c r="Z45" s="75">
        <f t="shared" si="31"/>
        <v>0</v>
      </c>
      <c r="AA45" s="75">
        <f t="shared" si="31"/>
        <v>0</v>
      </c>
      <c r="AB45" s="75">
        <f t="shared" si="31"/>
        <v>0</v>
      </c>
      <c r="AC45" s="75">
        <f t="shared" si="31"/>
        <v>0</v>
      </c>
      <c r="AD45" s="75">
        <f t="shared" si="31"/>
        <v>0</v>
      </c>
      <c r="AE45" s="75">
        <f t="shared" si="31"/>
        <v>0</v>
      </c>
      <c r="AF45" s="75">
        <f t="shared" si="31"/>
        <v>0</v>
      </c>
      <c r="AG45" s="78">
        <f t="shared" si="31"/>
        <v>0</v>
      </c>
    </row>
    <row r="46" spans="1:33" s="17" customFormat="1" ht="30">
      <c r="A46" s="82" t="s">
        <v>72</v>
      </c>
      <c r="B46" s="71"/>
      <c r="C46" s="95">
        <v>947</v>
      </c>
      <c r="D46" s="53">
        <f t="shared" si="0"/>
        <v>610400</v>
      </c>
      <c r="E46" s="73">
        <v>610400</v>
      </c>
      <c r="F46" s="106"/>
      <c r="G46" s="106"/>
      <c r="H46" s="76"/>
      <c r="I46" s="53">
        <f t="shared" si="29"/>
        <v>0</v>
      </c>
      <c r="J46" s="73"/>
      <c r="K46" s="75"/>
      <c r="L46" s="75"/>
      <c r="M46" s="76"/>
      <c r="N46" s="53">
        <f t="shared" si="30"/>
        <v>0</v>
      </c>
      <c r="O46" s="77"/>
      <c r="P46" s="53">
        <f t="shared" si="28"/>
        <v>0</v>
      </c>
      <c r="Q46" s="75"/>
      <c r="R46" s="75"/>
      <c r="S46" s="75"/>
      <c r="T46" s="78"/>
      <c r="U46" s="79"/>
      <c r="V46" s="80"/>
      <c r="W46" s="80"/>
      <c r="X46" s="80"/>
      <c r="Y46" s="75">
        <f t="shared" si="31"/>
        <v>0</v>
      </c>
      <c r="Z46" s="75">
        <f t="shared" si="31"/>
        <v>0</v>
      </c>
      <c r="AA46" s="75">
        <f t="shared" si="31"/>
        <v>0</v>
      </c>
      <c r="AB46" s="75">
        <f t="shared" si="31"/>
        <v>0</v>
      </c>
      <c r="AC46" s="75">
        <f t="shared" si="31"/>
        <v>0</v>
      </c>
      <c r="AD46" s="75">
        <f t="shared" si="31"/>
        <v>0</v>
      </c>
      <c r="AE46" s="75">
        <f t="shared" si="31"/>
        <v>0</v>
      </c>
      <c r="AF46" s="75">
        <f t="shared" si="31"/>
        <v>0</v>
      </c>
      <c r="AG46" s="78">
        <f t="shared" si="31"/>
        <v>0</v>
      </c>
    </row>
    <row r="47" spans="1:33" s="17" customFormat="1" ht="30">
      <c r="A47" s="82" t="s">
        <v>73</v>
      </c>
      <c r="B47" s="71"/>
      <c r="C47" s="95">
        <v>948</v>
      </c>
      <c r="D47" s="53">
        <f t="shared" si="0"/>
        <v>0</v>
      </c>
      <c r="E47" s="73">
        <v>0</v>
      </c>
      <c r="F47" s="75">
        <v>0</v>
      </c>
      <c r="G47" s="75">
        <v>0</v>
      </c>
      <c r="H47" s="76"/>
      <c r="I47" s="53">
        <f>SUM(J47:L47)</f>
        <v>0</v>
      </c>
      <c r="J47" s="73"/>
      <c r="K47" s="75"/>
      <c r="L47" s="75"/>
      <c r="M47" s="76"/>
      <c r="N47" s="53">
        <f>SUM(O47)</f>
        <v>0</v>
      </c>
      <c r="O47" s="48"/>
      <c r="P47" s="53">
        <f t="shared" si="28"/>
        <v>0</v>
      </c>
      <c r="Q47" s="75"/>
      <c r="R47" s="75"/>
      <c r="S47" s="75"/>
      <c r="T47" s="78"/>
      <c r="U47" s="79"/>
      <c r="V47" s="80"/>
      <c r="W47" s="80"/>
      <c r="X47" s="80"/>
      <c r="Y47" s="75">
        <f t="shared" si="31"/>
        <v>0</v>
      </c>
      <c r="Z47" s="75">
        <f t="shared" si="31"/>
        <v>0</v>
      </c>
      <c r="AA47" s="75">
        <f t="shared" si="31"/>
        <v>0</v>
      </c>
      <c r="AB47" s="75">
        <f t="shared" si="31"/>
        <v>0</v>
      </c>
      <c r="AC47" s="75">
        <f t="shared" si="31"/>
        <v>0</v>
      </c>
      <c r="AD47" s="75">
        <f t="shared" si="31"/>
        <v>0</v>
      </c>
      <c r="AE47" s="75">
        <f t="shared" si="31"/>
        <v>0</v>
      </c>
      <c r="AF47" s="75">
        <f t="shared" si="31"/>
        <v>0</v>
      </c>
      <c r="AG47" s="78">
        <f t="shared" si="31"/>
        <v>0</v>
      </c>
    </row>
    <row r="48" spans="1:33" s="17" customFormat="1" ht="30">
      <c r="A48" s="82" t="s">
        <v>74</v>
      </c>
      <c r="B48" s="71"/>
      <c r="C48" s="95">
        <v>949</v>
      </c>
      <c r="D48" s="53">
        <f t="shared" si="0"/>
        <v>0</v>
      </c>
      <c r="E48" s="73">
        <v>0</v>
      </c>
      <c r="F48" s="75">
        <v>0</v>
      </c>
      <c r="G48" s="75">
        <v>0</v>
      </c>
      <c r="H48" s="76"/>
      <c r="I48" s="53">
        <f>SUM(J48:L48)</f>
        <v>0</v>
      </c>
      <c r="J48" s="73"/>
      <c r="K48" s="75"/>
      <c r="L48" s="75"/>
      <c r="M48" s="76"/>
      <c r="N48" s="53">
        <f>SUM(O48)</f>
        <v>0</v>
      </c>
      <c r="O48" s="48"/>
      <c r="P48" s="53">
        <f t="shared" si="28"/>
        <v>0</v>
      </c>
      <c r="Q48" s="75"/>
      <c r="R48" s="75"/>
      <c r="S48" s="75"/>
      <c r="T48" s="78"/>
      <c r="U48" s="79"/>
      <c r="V48" s="80"/>
      <c r="W48" s="80"/>
      <c r="X48" s="80"/>
      <c r="Y48" s="75">
        <f t="shared" si="31"/>
        <v>0</v>
      </c>
      <c r="Z48" s="75">
        <f t="shared" si="31"/>
        <v>0</v>
      </c>
      <c r="AA48" s="75">
        <f t="shared" si="31"/>
        <v>0</v>
      </c>
      <c r="AB48" s="75">
        <f t="shared" si="31"/>
        <v>0</v>
      </c>
      <c r="AC48" s="75">
        <f t="shared" si="31"/>
        <v>0</v>
      </c>
      <c r="AD48" s="75">
        <f t="shared" si="31"/>
        <v>0</v>
      </c>
      <c r="AE48" s="75">
        <f t="shared" si="31"/>
        <v>0</v>
      </c>
      <c r="AF48" s="75">
        <f t="shared" si="31"/>
        <v>0</v>
      </c>
      <c r="AG48" s="78">
        <f t="shared" si="31"/>
        <v>0</v>
      </c>
    </row>
    <row r="49" spans="1:33" s="17" customFormat="1" ht="15">
      <c r="A49" s="92" t="s">
        <v>75</v>
      </c>
      <c r="B49" s="62">
        <v>226</v>
      </c>
      <c r="C49" s="93"/>
      <c r="D49" s="53">
        <f t="shared" si="0"/>
        <v>1633700</v>
      </c>
      <c r="E49" s="64">
        <f>SUM(E50:E57)</f>
        <v>1372400</v>
      </c>
      <c r="F49" s="65">
        <f aca="true" t="shared" si="32" ref="F49:M49">SUM(F50:F57)</f>
        <v>0</v>
      </c>
      <c r="G49" s="65">
        <f t="shared" si="32"/>
        <v>130000</v>
      </c>
      <c r="H49" s="65">
        <f t="shared" si="32"/>
        <v>131300</v>
      </c>
      <c r="I49" s="66">
        <f>SUM(I50:I57)</f>
        <v>0</v>
      </c>
      <c r="J49" s="64">
        <f>SUM(J50:J58)</f>
        <v>0</v>
      </c>
      <c r="K49" s="64">
        <f t="shared" si="32"/>
        <v>0</v>
      </c>
      <c r="L49" s="64">
        <f t="shared" si="32"/>
        <v>0</v>
      </c>
      <c r="M49" s="64">
        <f t="shared" si="32"/>
        <v>0</v>
      </c>
      <c r="N49" s="53">
        <f>SUM(N50:N57)</f>
        <v>0</v>
      </c>
      <c r="O49" s="64">
        <f>SUM(O50:O58)</f>
        <v>0</v>
      </c>
      <c r="P49" s="66">
        <f aca="true" t="shared" si="33" ref="P49:X49">SUM(P50:P57)</f>
        <v>0</v>
      </c>
      <c r="Q49" s="65">
        <f t="shared" si="33"/>
        <v>0</v>
      </c>
      <c r="R49" s="65">
        <f t="shared" si="33"/>
        <v>0</v>
      </c>
      <c r="S49" s="65">
        <f t="shared" si="33"/>
        <v>0</v>
      </c>
      <c r="T49" s="67">
        <f t="shared" si="33"/>
        <v>0</v>
      </c>
      <c r="U49" s="66">
        <f t="shared" si="33"/>
        <v>0</v>
      </c>
      <c r="V49" s="68">
        <f t="shared" si="33"/>
        <v>0</v>
      </c>
      <c r="W49" s="68">
        <f t="shared" si="33"/>
        <v>0</v>
      </c>
      <c r="X49" s="68">
        <f t="shared" si="33"/>
        <v>0</v>
      </c>
      <c r="Y49" s="65">
        <f t="shared" si="31"/>
        <v>0</v>
      </c>
      <c r="Z49" s="65">
        <f t="shared" si="31"/>
        <v>0</v>
      </c>
      <c r="AA49" s="65">
        <f t="shared" si="31"/>
        <v>0</v>
      </c>
      <c r="AB49" s="65">
        <f t="shared" si="31"/>
        <v>0</v>
      </c>
      <c r="AC49" s="65">
        <f t="shared" si="31"/>
        <v>0</v>
      </c>
      <c r="AD49" s="65">
        <f t="shared" si="31"/>
        <v>0</v>
      </c>
      <c r="AE49" s="65">
        <f t="shared" si="31"/>
        <v>0</v>
      </c>
      <c r="AF49" s="65">
        <f t="shared" si="31"/>
        <v>0</v>
      </c>
      <c r="AG49" s="67">
        <f t="shared" si="31"/>
        <v>0</v>
      </c>
    </row>
    <row r="50" spans="1:33" s="17" customFormat="1" ht="60">
      <c r="A50" s="82" t="s">
        <v>76</v>
      </c>
      <c r="B50" s="71"/>
      <c r="C50" s="95">
        <v>951</v>
      </c>
      <c r="D50" s="53">
        <f t="shared" si="0"/>
        <v>0</v>
      </c>
      <c r="E50" s="73">
        <v>0</v>
      </c>
      <c r="F50" s="75">
        <v>0</v>
      </c>
      <c r="G50" s="75">
        <v>0</v>
      </c>
      <c r="H50" s="76"/>
      <c r="I50" s="53">
        <f>SUM(J50:L50)</f>
        <v>0</v>
      </c>
      <c r="J50" s="73"/>
      <c r="K50" s="75"/>
      <c r="L50" s="75"/>
      <c r="M50" s="76"/>
      <c r="N50" s="53">
        <f>SUM(O50)</f>
        <v>0</v>
      </c>
      <c r="O50" s="48"/>
      <c r="P50" s="53">
        <f aca="true" t="shared" si="34" ref="P50:P66">SUM(Q50:S50)</f>
        <v>0</v>
      </c>
      <c r="Q50" s="75"/>
      <c r="R50" s="75"/>
      <c r="S50" s="75"/>
      <c r="T50" s="78"/>
      <c r="U50" s="79"/>
      <c r="V50" s="80"/>
      <c r="W50" s="80"/>
      <c r="X50" s="80"/>
      <c r="Y50" s="75">
        <f t="shared" si="31"/>
        <v>0</v>
      </c>
      <c r="Z50" s="75">
        <f t="shared" si="31"/>
        <v>0</v>
      </c>
      <c r="AA50" s="75">
        <f t="shared" si="31"/>
        <v>0</v>
      </c>
      <c r="AB50" s="75">
        <f t="shared" si="31"/>
        <v>0</v>
      </c>
      <c r="AC50" s="75">
        <f t="shared" si="31"/>
        <v>0</v>
      </c>
      <c r="AD50" s="75">
        <f t="shared" si="31"/>
        <v>0</v>
      </c>
      <c r="AE50" s="75">
        <f t="shared" si="31"/>
        <v>0</v>
      </c>
      <c r="AF50" s="75">
        <f t="shared" si="31"/>
        <v>0</v>
      </c>
      <c r="AG50" s="78">
        <f t="shared" si="31"/>
        <v>0</v>
      </c>
    </row>
    <row r="51" spans="1:33" s="17" customFormat="1" ht="30">
      <c r="A51" s="82" t="s">
        <v>77</v>
      </c>
      <c r="B51" s="71"/>
      <c r="C51" s="95">
        <v>952</v>
      </c>
      <c r="D51" s="53">
        <f t="shared" si="0"/>
        <v>6000</v>
      </c>
      <c r="E51" s="73"/>
      <c r="F51" s="75"/>
      <c r="G51" s="75">
        <v>2000</v>
      </c>
      <c r="H51" s="76">
        <v>4000</v>
      </c>
      <c r="I51" s="53">
        <f aca="true" t="shared" si="35" ref="I51:I56">J51+K51+L51+M51</f>
        <v>0</v>
      </c>
      <c r="J51" s="73"/>
      <c r="K51" s="75"/>
      <c r="L51" s="75"/>
      <c r="M51" s="76"/>
      <c r="N51" s="53">
        <f aca="true" t="shared" si="36" ref="N51:N56">O51</f>
        <v>0</v>
      </c>
      <c r="O51" s="77"/>
      <c r="P51" s="53">
        <f t="shared" si="34"/>
        <v>0</v>
      </c>
      <c r="Q51" s="75"/>
      <c r="R51" s="75"/>
      <c r="S51" s="75"/>
      <c r="T51" s="78"/>
      <c r="U51" s="79"/>
      <c r="V51" s="80"/>
      <c r="W51" s="80"/>
      <c r="X51" s="80"/>
      <c r="Y51" s="75">
        <f t="shared" si="31"/>
        <v>0</v>
      </c>
      <c r="Z51" s="75">
        <f t="shared" si="31"/>
        <v>0</v>
      </c>
      <c r="AA51" s="75">
        <f t="shared" si="31"/>
        <v>0</v>
      </c>
      <c r="AB51" s="75">
        <f t="shared" si="31"/>
        <v>0</v>
      </c>
      <c r="AC51" s="75">
        <f t="shared" si="31"/>
        <v>0</v>
      </c>
      <c r="AD51" s="75">
        <f t="shared" si="31"/>
        <v>0</v>
      </c>
      <c r="AE51" s="75">
        <f t="shared" si="31"/>
        <v>0</v>
      </c>
      <c r="AF51" s="75">
        <f t="shared" si="31"/>
        <v>0</v>
      </c>
      <c r="AG51" s="78">
        <f t="shared" si="31"/>
        <v>0</v>
      </c>
    </row>
    <row r="52" spans="1:33" s="17" customFormat="1" ht="60">
      <c r="A52" s="82" t="s">
        <v>78</v>
      </c>
      <c r="B52" s="71"/>
      <c r="C52" s="95">
        <v>953</v>
      </c>
      <c r="D52" s="53">
        <f t="shared" si="0"/>
        <v>566400</v>
      </c>
      <c r="E52" s="73">
        <v>566400</v>
      </c>
      <c r="F52" s="75"/>
      <c r="G52" s="75"/>
      <c r="H52" s="76"/>
      <c r="I52" s="53">
        <f t="shared" si="35"/>
        <v>0</v>
      </c>
      <c r="J52" s="73"/>
      <c r="K52" s="75"/>
      <c r="L52" s="75"/>
      <c r="M52" s="76"/>
      <c r="N52" s="53">
        <f t="shared" si="36"/>
        <v>0</v>
      </c>
      <c r="O52" s="77"/>
      <c r="P52" s="53">
        <f t="shared" si="34"/>
        <v>0</v>
      </c>
      <c r="Q52" s="75"/>
      <c r="R52" s="75"/>
      <c r="S52" s="75"/>
      <c r="T52" s="78"/>
      <c r="U52" s="79"/>
      <c r="V52" s="80"/>
      <c r="W52" s="80"/>
      <c r="X52" s="80"/>
      <c r="Y52" s="75">
        <f t="shared" si="31"/>
        <v>0</v>
      </c>
      <c r="Z52" s="75">
        <f t="shared" si="31"/>
        <v>0</v>
      </c>
      <c r="AA52" s="75">
        <f t="shared" si="31"/>
        <v>0</v>
      </c>
      <c r="AB52" s="75">
        <f t="shared" si="31"/>
        <v>0</v>
      </c>
      <c r="AC52" s="75">
        <f t="shared" si="31"/>
        <v>0</v>
      </c>
      <c r="AD52" s="75">
        <f t="shared" si="31"/>
        <v>0</v>
      </c>
      <c r="AE52" s="75">
        <f t="shared" si="31"/>
        <v>0</v>
      </c>
      <c r="AF52" s="75">
        <f t="shared" si="31"/>
        <v>0</v>
      </c>
      <c r="AG52" s="78">
        <f t="shared" si="31"/>
        <v>0</v>
      </c>
    </row>
    <row r="53" spans="1:33" s="17" customFormat="1" ht="15">
      <c r="A53" s="82" t="s">
        <v>79</v>
      </c>
      <c r="B53" s="71"/>
      <c r="C53" s="95">
        <v>954</v>
      </c>
      <c r="D53" s="53">
        <f t="shared" si="0"/>
        <v>1021000</v>
      </c>
      <c r="E53" s="73">
        <v>806000</v>
      </c>
      <c r="F53" s="75"/>
      <c r="G53" s="75">
        <v>128000</v>
      </c>
      <c r="H53" s="76">
        <v>87000</v>
      </c>
      <c r="I53" s="53">
        <f t="shared" si="35"/>
        <v>0</v>
      </c>
      <c r="J53" s="73"/>
      <c r="K53" s="75"/>
      <c r="L53" s="75"/>
      <c r="M53" s="76"/>
      <c r="N53" s="53">
        <f t="shared" si="36"/>
        <v>0</v>
      </c>
      <c r="O53" s="77"/>
      <c r="P53" s="53">
        <f t="shared" si="34"/>
        <v>0</v>
      </c>
      <c r="Q53" s="75"/>
      <c r="R53" s="75"/>
      <c r="S53" s="75"/>
      <c r="T53" s="78"/>
      <c r="U53" s="79"/>
      <c r="V53" s="80"/>
      <c r="W53" s="80"/>
      <c r="X53" s="80"/>
      <c r="Y53" s="75">
        <f t="shared" si="31"/>
        <v>0</v>
      </c>
      <c r="Z53" s="75">
        <f t="shared" si="31"/>
        <v>0</v>
      </c>
      <c r="AA53" s="75">
        <f t="shared" si="31"/>
        <v>0</v>
      </c>
      <c r="AB53" s="75">
        <f t="shared" si="31"/>
        <v>0</v>
      </c>
      <c r="AC53" s="75">
        <f t="shared" si="31"/>
        <v>0</v>
      </c>
      <c r="AD53" s="75">
        <f t="shared" si="31"/>
        <v>0</v>
      </c>
      <c r="AE53" s="75">
        <f t="shared" si="31"/>
        <v>0</v>
      </c>
      <c r="AF53" s="75">
        <f t="shared" si="31"/>
        <v>0</v>
      </c>
      <c r="AG53" s="78">
        <f t="shared" si="31"/>
        <v>0</v>
      </c>
    </row>
    <row r="54" spans="1:33" s="17" customFormat="1" ht="30">
      <c r="A54" s="82" t="s">
        <v>80</v>
      </c>
      <c r="B54" s="71"/>
      <c r="C54" s="95">
        <v>955</v>
      </c>
      <c r="D54" s="53">
        <f t="shared" si="0"/>
        <v>15300</v>
      </c>
      <c r="E54" s="73">
        <v>0</v>
      </c>
      <c r="F54" s="75"/>
      <c r="G54" s="75"/>
      <c r="H54" s="76">
        <v>15300</v>
      </c>
      <c r="I54" s="53">
        <f t="shared" si="35"/>
        <v>0</v>
      </c>
      <c r="J54" s="73"/>
      <c r="K54" s="75"/>
      <c r="L54" s="75"/>
      <c r="M54" s="76"/>
      <c r="N54" s="53">
        <f t="shared" si="36"/>
        <v>0</v>
      </c>
      <c r="O54" s="77"/>
      <c r="P54" s="53">
        <f t="shared" si="34"/>
        <v>0</v>
      </c>
      <c r="Q54" s="75"/>
      <c r="R54" s="75"/>
      <c r="S54" s="75"/>
      <c r="T54" s="78"/>
      <c r="U54" s="79"/>
      <c r="V54" s="80"/>
      <c r="W54" s="80"/>
      <c r="X54" s="80"/>
      <c r="Y54" s="75">
        <f t="shared" si="31"/>
        <v>0</v>
      </c>
      <c r="Z54" s="75">
        <f t="shared" si="31"/>
        <v>0</v>
      </c>
      <c r="AA54" s="75">
        <f t="shared" si="31"/>
        <v>0</v>
      </c>
      <c r="AB54" s="75">
        <f t="shared" si="31"/>
        <v>0</v>
      </c>
      <c r="AC54" s="75">
        <f t="shared" si="31"/>
        <v>0</v>
      </c>
      <c r="AD54" s="75">
        <f t="shared" si="31"/>
        <v>0</v>
      </c>
      <c r="AE54" s="75">
        <f t="shared" si="31"/>
        <v>0</v>
      </c>
      <c r="AF54" s="75">
        <f t="shared" si="31"/>
        <v>0</v>
      </c>
      <c r="AG54" s="78">
        <f t="shared" si="31"/>
        <v>0</v>
      </c>
    </row>
    <row r="55" spans="1:33" s="17" customFormat="1" ht="30">
      <c r="A55" s="82" t="s">
        <v>81</v>
      </c>
      <c r="B55" s="71"/>
      <c r="C55" s="95">
        <v>956</v>
      </c>
      <c r="D55" s="53">
        <f t="shared" si="0"/>
        <v>25000</v>
      </c>
      <c r="E55" s="73"/>
      <c r="F55" s="75"/>
      <c r="G55" s="75"/>
      <c r="H55" s="76">
        <v>25000</v>
      </c>
      <c r="I55" s="53">
        <f t="shared" si="35"/>
        <v>0</v>
      </c>
      <c r="J55" s="73"/>
      <c r="K55" s="75"/>
      <c r="L55" s="75"/>
      <c r="M55" s="76"/>
      <c r="N55" s="53">
        <f t="shared" si="36"/>
        <v>0</v>
      </c>
      <c r="O55" s="77"/>
      <c r="P55" s="53">
        <f t="shared" si="34"/>
        <v>0</v>
      </c>
      <c r="Q55" s="75"/>
      <c r="R55" s="75"/>
      <c r="S55" s="75"/>
      <c r="T55" s="78"/>
      <c r="U55" s="79"/>
      <c r="V55" s="80"/>
      <c r="W55" s="80"/>
      <c r="X55" s="80"/>
      <c r="Y55" s="75">
        <f t="shared" si="31"/>
        <v>0</v>
      </c>
      <c r="Z55" s="75">
        <f t="shared" si="31"/>
        <v>0</v>
      </c>
      <c r="AA55" s="75">
        <f t="shared" si="31"/>
        <v>0</v>
      </c>
      <c r="AB55" s="75">
        <f t="shared" si="31"/>
        <v>0</v>
      </c>
      <c r="AC55" s="75">
        <f t="shared" si="31"/>
        <v>0</v>
      </c>
      <c r="AD55" s="75">
        <f t="shared" si="31"/>
        <v>0</v>
      </c>
      <c r="AE55" s="75">
        <f t="shared" si="31"/>
        <v>0</v>
      </c>
      <c r="AF55" s="75">
        <f t="shared" si="31"/>
        <v>0</v>
      </c>
      <c r="AG55" s="78">
        <f t="shared" si="31"/>
        <v>0</v>
      </c>
    </row>
    <row r="56" spans="1:33" s="17" customFormat="1" ht="90">
      <c r="A56" s="82" t="s">
        <v>82</v>
      </c>
      <c r="B56" s="71"/>
      <c r="C56" s="95">
        <v>957</v>
      </c>
      <c r="D56" s="53">
        <f t="shared" si="0"/>
        <v>0</v>
      </c>
      <c r="E56" s="73"/>
      <c r="F56" s="75"/>
      <c r="G56" s="75"/>
      <c r="H56" s="76"/>
      <c r="I56" s="53">
        <f t="shared" si="35"/>
        <v>0</v>
      </c>
      <c r="J56" s="73">
        <v>0</v>
      </c>
      <c r="K56" s="75">
        <v>0</v>
      </c>
      <c r="L56" s="75"/>
      <c r="M56" s="76"/>
      <c r="N56" s="53">
        <f t="shared" si="36"/>
        <v>0</v>
      </c>
      <c r="O56" s="77"/>
      <c r="P56" s="53">
        <f t="shared" si="34"/>
        <v>0</v>
      </c>
      <c r="Q56" s="75"/>
      <c r="R56" s="75"/>
      <c r="S56" s="75"/>
      <c r="T56" s="78"/>
      <c r="U56" s="79"/>
      <c r="V56" s="80"/>
      <c r="W56" s="80"/>
      <c r="X56" s="80"/>
      <c r="Y56" s="75">
        <f t="shared" si="31"/>
        <v>0</v>
      </c>
      <c r="Z56" s="75">
        <f t="shared" si="31"/>
        <v>0</v>
      </c>
      <c r="AA56" s="75">
        <f t="shared" si="31"/>
        <v>0</v>
      </c>
      <c r="AB56" s="75">
        <f t="shared" si="31"/>
        <v>0</v>
      </c>
      <c r="AC56" s="75">
        <f t="shared" si="31"/>
        <v>0</v>
      </c>
      <c r="AD56" s="75">
        <f t="shared" si="31"/>
        <v>0</v>
      </c>
      <c r="AE56" s="75">
        <f t="shared" si="31"/>
        <v>0</v>
      </c>
      <c r="AF56" s="75">
        <f t="shared" si="31"/>
        <v>0</v>
      </c>
      <c r="AG56" s="78">
        <f t="shared" si="31"/>
        <v>0</v>
      </c>
    </row>
    <row r="57" spans="1:33" s="17" customFormat="1" ht="60">
      <c r="A57" s="82" t="s">
        <v>83</v>
      </c>
      <c r="B57" s="71"/>
      <c r="C57" s="95">
        <v>958</v>
      </c>
      <c r="D57" s="53">
        <f t="shared" si="0"/>
        <v>0</v>
      </c>
      <c r="E57" s="73"/>
      <c r="F57" s="75"/>
      <c r="G57" s="75"/>
      <c r="H57" s="76"/>
      <c r="I57" s="53">
        <f aca="true" t="shared" si="37" ref="I57:I66">SUM(J57:L57)</f>
        <v>0</v>
      </c>
      <c r="J57" s="73"/>
      <c r="K57" s="75"/>
      <c r="L57" s="75"/>
      <c r="M57" s="76"/>
      <c r="N57" s="53">
        <f aca="true" t="shared" si="38" ref="N57:N66">SUM(O57)</f>
        <v>0</v>
      </c>
      <c r="O57" s="48"/>
      <c r="P57" s="53">
        <f t="shared" si="34"/>
        <v>0</v>
      </c>
      <c r="Q57" s="75"/>
      <c r="R57" s="75"/>
      <c r="S57" s="75"/>
      <c r="T57" s="78"/>
      <c r="U57" s="79"/>
      <c r="V57" s="80"/>
      <c r="W57" s="80"/>
      <c r="X57" s="80"/>
      <c r="Y57" s="75">
        <f t="shared" si="31"/>
        <v>0</v>
      </c>
      <c r="Z57" s="75">
        <f t="shared" si="31"/>
        <v>0</v>
      </c>
      <c r="AA57" s="75">
        <f t="shared" si="31"/>
        <v>0</v>
      </c>
      <c r="AB57" s="75">
        <f t="shared" si="31"/>
        <v>0</v>
      </c>
      <c r="AC57" s="75">
        <f t="shared" si="31"/>
        <v>0</v>
      </c>
      <c r="AD57" s="75">
        <f t="shared" si="31"/>
        <v>0</v>
      </c>
      <c r="AE57" s="75">
        <f t="shared" si="31"/>
        <v>0</v>
      </c>
      <c r="AF57" s="75">
        <f t="shared" si="31"/>
        <v>0</v>
      </c>
      <c r="AG57" s="78">
        <f t="shared" si="31"/>
        <v>0</v>
      </c>
    </row>
    <row r="58" spans="1:33" s="17" customFormat="1" ht="15">
      <c r="A58" s="82" t="s">
        <v>84</v>
      </c>
      <c r="B58" s="71"/>
      <c r="C58" s="95">
        <v>959</v>
      </c>
      <c r="D58" s="53">
        <f t="shared" si="0"/>
        <v>0</v>
      </c>
      <c r="E58" s="73">
        <v>0</v>
      </c>
      <c r="F58" s="75">
        <v>0</v>
      </c>
      <c r="G58" s="75">
        <v>0</v>
      </c>
      <c r="H58" s="76"/>
      <c r="I58" s="53">
        <f t="shared" si="37"/>
        <v>0</v>
      </c>
      <c r="J58" s="73"/>
      <c r="K58" s="75"/>
      <c r="L58" s="75"/>
      <c r="M58" s="76"/>
      <c r="N58" s="53">
        <f t="shared" si="38"/>
        <v>0</v>
      </c>
      <c r="O58" s="48"/>
      <c r="P58" s="53">
        <f t="shared" si="34"/>
        <v>0</v>
      </c>
      <c r="Q58" s="75"/>
      <c r="R58" s="75"/>
      <c r="S58" s="75"/>
      <c r="T58" s="78"/>
      <c r="U58" s="79"/>
      <c r="V58" s="80"/>
      <c r="W58" s="80"/>
      <c r="X58" s="80"/>
      <c r="Y58" s="75">
        <f aca="true" t="shared" si="39" ref="Y58:AG73">Y59+Y127</f>
        <v>0</v>
      </c>
      <c r="Z58" s="75">
        <f t="shared" si="39"/>
        <v>0</v>
      </c>
      <c r="AA58" s="75">
        <f t="shared" si="39"/>
        <v>0</v>
      </c>
      <c r="AB58" s="75">
        <f t="shared" si="39"/>
        <v>0</v>
      </c>
      <c r="AC58" s="75">
        <f t="shared" si="39"/>
        <v>0</v>
      </c>
      <c r="AD58" s="75">
        <f t="shared" si="39"/>
        <v>0</v>
      </c>
      <c r="AE58" s="75">
        <f t="shared" si="39"/>
        <v>0</v>
      </c>
      <c r="AF58" s="75">
        <f t="shared" si="39"/>
        <v>0</v>
      </c>
      <c r="AG58" s="78">
        <f t="shared" si="39"/>
        <v>0</v>
      </c>
    </row>
    <row r="59" spans="1:33" s="17" customFormat="1" ht="28.5">
      <c r="A59" s="108" t="s">
        <v>85</v>
      </c>
      <c r="B59" s="109">
        <v>230</v>
      </c>
      <c r="C59" s="93"/>
      <c r="D59" s="53">
        <f t="shared" si="0"/>
        <v>0</v>
      </c>
      <c r="E59" s="64">
        <v>0</v>
      </c>
      <c r="F59" s="65">
        <v>0</v>
      </c>
      <c r="G59" s="65">
        <v>0</v>
      </c>
      <c r="H59" s="65">
        <v>0</v>
      </c>
      <c r="I59" s="53">
        <f t="shared" si="37"/>
        <v>0</v>
      </c>
      <c r="J59" s="65">
        <v>0</v>
      </c>
      <c r="K59" s="65">
        <v>0</v>
      </c>
      <c r="L59" s="65">
        <v>0</v>
      </c>
      <c r="M59" s="65">
        <v>0</v>
      </c>
      <c r="N59" s="53">
        <f t="shared" si="38"/>
        <v>0</v>
      </c>
      <c r="O59" s="65">
        <v>0</v>
      </c>
      <c r="P59" s="53">
        <f t="shared" si="34"/>
        <v>0</v>
      </c>
      <c r="Q59" s="65"/>
      <c r="R59" s="65"/>
      <c r="S59" s="65"/>
      <c r="T59" s="67"/>
      <c r="U59" s="66"/>
      <c r="V59" s="68"/>
      <c r="W59" s="68"/>
      <c r="X59" s="68"/>
      <c r="Y59" s="65">
        <f t="shared" si="39"/>
        <v>0</v>
      </c>
      <c r="Z59" s="65">
        <f t="shared" si="39"/>
        <v>0</v>
      </c>
      <c r="AA59" s="65">
        <f t="shared" si="39"/>
        <v>0</v>
      </c>
      <c r="AB59" s="65">
        <f t="shared" si="39"/>
        <v>0</v>
      </c>
      <c r="AC59" s="65">
        <f t="shared" si="39"/>
        <v>0</v>
      </c>
      <c r="AD59" s="65">
        <f t="shared" si="39"/>
        <v>0</v>
      </c>
      <c r="AE59" s="65">
        <f t="shared" si="39"/>
        <v>0</v>
      </c>
      <c r="AF59" s="65">
        <f t="shared" si="39"/>
        <v>0</v>
      </c>
      <c r="AG59" s="67">
        <f t="shared" si="39"/>
        <v>0</v>
      </c>
    </row>
    <row r="60" spans="1:33" s="17" customFormat="1" ht="42.75">
      <c r="A60" s="108" t="s">
        <v>86</v>
      </c>
      <c r="B60" s="109">
        <v>231</v>
      </c>
      <c r="C60" s="93"/>
      <c r="D60" s="53">
        <f t="shared" si="0"/>
        <v>0</v>
      </c>
      <c r="E60" s="64">
        <v>0</v>
      </c>
      <c r="F60" s="65">
        <v>0</v>
      </c>
      <c r="G60" s="65">
        <v>0</v>
      </c>
      <c r="H60" s="65">
        <v>0</v>
      </c>
      <c r="I60" s="53">
        <f t="shared" si="37"/>
        <v>0</v>
      </c>
      <c r="J60" s="64">
        <v>0</v>
      </c>
      <c r="K60" s="64">
        <v>0</v>
      </c>
      <c r="L60" s="64">
        <v>0</v>
      </c>
      <c r="M60" s="64">
        <v>0</v>
      </c>
      <c r="N60" s="53">
        <f t="shared" si="38"/>
        <v>0</v>
      </c>
      <c r="O60" s="64">
        <v>0</v>
      </c>
      <c r="P60" s="53">
        <f t="shared" si="34"/>
        <v>0</v>
      </c>
      <c r="Q60" s="65"/>
      <c r="R60" s="65"/>
      <c r="S60" s="65"/>
      <c r="T60" s="67"/>
      <c r="U60" s="66"/>
      <c r="V60" s="68"/>
      <c r="W60" s="68"/>
      <c r="X60" s="68"/>
      <c r="Y60" s="65">
        <f t="shared" si="39"/>
        <v>0</v>
      </c>
      <c r="Z60" s="65">
        <f t="shared" si="39"/>
        <v>0</v>
      </c>
      <c r="AA60" s="65">
        <f t="shared" si="39"/>
        <v>0</v>
      </c>
      <c r="AB60" s="65">
        <f t="shared" si="39"/>
        <v>0</v>
      </c>
      <c r="AC60" s="65">
        <f t="shared" si="39"/>
        <v>0</v>
      </c>
      <c r="AD60" s="65">
        <f t="shared" si="39"/>
        <v>0</v>
      </c>
      <c r="AE60" s="65">
        <f t="shared" si="39"/>
        <v>0</v>
      </c>
      <c r="AF60" s="65">
        <f t="shared" si="39"/>
        <v>0</v>
      </c>
      <c r="AG60" s="67">
        <f t="shared" si="39"/>
        <v>0</v>
      </c>
    </row>
    <row r="61" spans="1:33" s="17" customFormat="1" ht="45">
      <c r="A61" s="82" t="s">
        <v>86</v>
      </c>
      <c r="B61" s="71">
        <v>231</v>
      </c>
      <c r="C61" s="95"/>
      <c r="D61" s="53">
        <f t="shared" si="0"/>
        <v>0</v>
      </c>
      <c r="E61" s="73">
        <v>0</v>
      </c>
      <c r="F61" s="75">
        <v>0</v>
      </c>
      <c r="G61" s="75">
        <v>0</v>
      </c>
      <c r="H61" s="76"/>
      <c r="I61" s="53">
        <f t="shared" si="37"/>
        <v>0</v>
      </c>
      <c r="J61" s="73"/>
      <c r="K61" s="75"/>
      <c r="L61" s="75"/>
      <c r="M61" s="76"/>
      <c r="N61" s="53">
        <f t="shared" si="38"/>
        <v>0</v>
      </c>
      <c r="O61" s="48"/>
      <c r="P61" s="53">
        <f t="shared" si="34"/>
        <v>0</v>
      </c>
      <c r="Q61" s="75"/>
      <c r="R61" s="75"/>
      <c r="S61" s="75"/>
      <c r="T61" s="78"/>
      <c r="U61" s="79"/>
      <c r="V61" s="80"/>
      <c r="W61" s="80"/>
      <c r="X61" s="80"/>
      <c r="Y61" s="75">
        <f t="shared" si="39"/>
        <v>0</v>
      </c>
      <c r="Z61" s="75">
        <f t="shared" si="39"/>
        <v>0</v>
      </c>
      <c r="AA61" s="75">
        <f t="shared" si="39"/>
        <v>0</v>
      </c>
      <c r="AB61" s="75">
        <f t="shared" si="39"/>
        <v>0</v>
      </c>
      <c r="AC61" s="75">
        <f t="shared" si="39"/>
        <v>0</v>
      </c>
      <c r="AD61" s="75">
        <f t="shared" si="39"/>
        <v>0</v>
      </c>
      <c r="AE61" s="75">
        <f t="shared" si="39"/>
        <v>0</v>
      </c>
      <c r="AF61" s="75">
        <f t="shared" si="39"/>
        <v>0</v>
      </c>
      <c r="AG61" s="78">
        <f t="shared" si="39"/>
        <v>0</v>
      </c>
    </row>
    <row r="62" spans="1:33" s="17" customFormat="1" ht="28.5">
      <c r="A62" s="92" t="s">
        <v>85</v>
      </c>
      <c r="B62" s="62">
        <v>240</v>
      </c>
      <c r="C62" s="93"/>
      <c r="D62" s="53">
        <f t="shared" si="0"/>
        <v>0</v>
      </c>
      <c r="E62" s="64">
        <v>0</v>
      </c>
      <c r="F62" s="65">
        <v>0</v>
      </c>
      <c r="G62" s="65">
        <v>0</v>
      </c>
      <c r="H62" s="65">
        <v>0</v>
      </c>
      <c r="I62" s="53">
        <f t="shared" si="37"/>
        <v>0</v>
      </c>
      <c r="J62" s="65">
        <v>0</v>
      </c>
      <c r="K62" s="65">
        <v>0</v>
      </c>
      <c r="L62" s="65">
        <v>0</v>
      </c>
      <c r="M62" s="65">
        <v>0</v>
      </c>
      <c r="N62" s="53">
        <f t="shared" si="38"/>
        <v>0</v>
      </c>
      <c r="O62" s="65">
        <v>0</v>
      </c>
      <c r="P62" s="53">
        <f t="shared" si="34"/>
        <v>0</v>
      </c>
      <c r="Q62" s="65"/>
      <c r="R62" s="65"/>
      <c r="S62" s="65"/>
      <c r="T62" s="67"/>
      <c r="U62" s="66"/>
      <c r="V62" s="68"/>
      <c r="W62" s="68"/>
      <c r="X62" s="68"/>
      <c r="Y62" s="65">
        <f t="shared" si="39"/>
        <v>0</v>
      </c>
      <c r="Z62" s="65">
        <f t="shared" si="39"/>
        <v>0</v>
      </c>
      <c r="AA62" s="65">
        <f t="shared" si="39"/>
        <v>0</v>
      </c>
      <c r="AB62" s="65">
        <f t="shared" si="39"/>
        <v>0</v>
      </c>
      <c r="AC62" s="65">
        <f t="shared" si="39"/>
        <v>0</v>
      </c>
      <c r="AD62" s="65">
        <f t="shared" si="39"/>
        <v>0</v>
      </c>
      <c r="AE62" s="65">
        <f t="shared" si="39"/>
        <v>0</v>
      </c>
      <c r="AF62" s="65">
        <f t="shared" si="39"/>
        <v>0</v>
      </c>
      <c r="AG62" s="67">
        <f t="shared" si="39"/>
        <v>0</v>
      </c>
    </row>
    <row r="63" spans="1:33" s="17" customFormat="1" ht="43.5">
      <c r="A63" s="61" t="s">
        <v>87</v>
      </c>
      <c r="B63" s="109">
        <v>241</v>
      </c>
      <c r="C63" s="93"/>
      <c r="D63" s="53">
        <f t="shared" si="0"/>
        <v>0</v>
      </c>
      <c r="E63" s="64">
        <v>0</v>
      </c>
      <c r="F63" s="65">
        <v>0</v>
      </c>
      <c r="G63" s="65">
        <v>0</v>
      </c>
      <c r="H63" s="65">
        <v>0</v>
      </c>
      <c r="I63" s="53">
        <f t="shared" si="37"/>
        <v>0</v>
      </c>
      <c r="J63" s="65">
        <v>0</v>
      </c>
      <c r="K63" s="65">
        <v>0</v>
      </c>
      <c r="L63" s="65">
        <v>0</v>
      </c>
      <c r="M63" s="65">
        <v>0</v>
      </c>
      <c r="N63" s="53">
        <f t="shared" si="38"/>
        <v>0</v>
      </c>
      <c r="O63" s="65">
        <v>0</v>
      </c>
      <c r="P63" s="53">
        <f t="shared" si="34"/>
        <v>0</v>
      </c>
      <c r="Q63" s="65"/>
      <c r="R63" s="65"/>
      <c r="S63" s="65"/>
      <c r="T63" s="67"/>
      <c r="U63" s="66"/>
      <c r="V63" s="68"/>
      <c r="W63" s="68"/>
      <c r="X63" s="68"/>
      <c r="Y63" s="65">
        <f t="shared" si="39"/>
        <v>0</v>
      </c>
      <c r="Z63" s="65">
        <f t="shared" si="39"/>
        <v>0</v>
      </c>
      <c r="AA63" s="65">
        <f t="shared" si="39"/>
        <v>0</v>
      </c>
      <c r="AB63" s="65">
        <f t="shared" si="39"/>
        <v>0</v>
      </c>
      <c r="AC63" s="65">
        <f t="shared" si="39"/>
        <v>0</v>
      </c>
      <c r="AD63" s="65">
        <f t="shared" si="39"/>
        <v>0</v>
      </c>
      <c r="AE63" s="65">
        <f t="shared" si="39"/>
        <v>0</v>
      </c>
      <c r="AF63" s="65">
        <f t="shared" si="39"/>
        <v>0</v>
      </c>
      <c r="AG63" s="67">
        <f t="shared" si="39"/>
        <v>0</v>
      </c>
    </row>
    <row r="64" spans="1:33" s="17" customFormat="1" ht="45">
      <c r="A64" s="105" t="s">
        <v>87</v>
      </c>
      <c r="B64" s="71">
        <v>241</v>
      </c>
      <c r="C64" s="95"/>
      <c r="D64" s="53">
        <f t="shared" si="0"/>
        <v>0</v>
      </c>
      <c r="E64" s="73">
        <v>0</v>
      </c>
      <c r="F64" s="75">
        <v>0</v>
      </c>
      <c r="G64" s="75">
        <v>0</v>
      </c>
      <c r="H64" s="76"/>
      <c r="I64" s="53">
        <f t="shared" si="37"/>
        <v>0</v>
      </c>
      <c r="J64" s="73"/>
      <c r="K64" s="75"/>
      <c r="L64" s="75"/>
      <c r="M64" s="76"/>
      <c r="N64" s="53">
        <f t="shared" si="38"/>
        <v>0</v>
      </c>
      <c r="O64" s="48"/>
      <c r="P64" s="53">
        <f t="shared" si="34"/>
        <v>0</v>
      </c>
      <c r="Q64" s="75"/>
      <c r="R64" s="75"/>
      <c r="S64" s="75"/>
      <c r="T64" s="78"/>
      <c r="U64" s="79"/>
      <c r="V64" s="80"/>
      <c r="W64" s="80"/>
      <c r="X64" s="80"/>
      <c r="Y64" s="75">
        <f t="shared" si="39"/>
        <v>0</v>
      </c>
      <c r="Z64" s="75">
        <f t="shared" si="39"/>
        <v>0</v>
      </c>
      <c r="AA64" s="75">
        <f t="shared" si="39"/>
        <v>0</v>
      </c>
      <c r="AB64" s="75">
        <f t="shared" si="39"/>
        <v>0</v>
      </c>
      <c r="AC64" s="75">
        <f t="shared" si="39"/>
        <v>0</v>
      </c>
      <c r="AD64" s="75">
        <f t="shared" si="39"/>
        <v>0</v>
      </c>
      <c r="AE64" s="75">
        <f t="shared" si="39"/>
        <v>0</v>
      </c>
      <c r="AF64" s="75">
        <f t="shared" si="39"/>
        <v>0</v>
      </c>
      <c r="AG64" s="78">
        <f t="shared" si="39"/>
        <v>0</v>
      </c>
    </row>
    <row r="65" spans="1:33" s="17" customFormat="1" ht="57.75">
      <c r="A65" s="70" t="s">
        <v>88</v>
      </c>
      <c r="B65" s="51">
        <v>242</v>
      </c>
      <c r="C65" s="95"/>
      <c r="D65" s="53">
        <f t="shared" si="0"/>
        <v>0</v>
      </c>
      <c r="E65" s="73">
        <v>0</v>
      </c>
      <c r="F65" s="75">
        <v>0</v>
      </c>
      <c r="G65" s="75">
        <v>0</v>
      </c>
      <c r="H65" s="76"/>
      <c r="I65" s="53">
        <f t="shared" si="37"/>
        <v>0</v>
      </c>
      <c r="J65" s="73"/>
      <c r="K65" s="75"/>
      <c r="L65" s="75"/>
      <c r="M65" s="76"/>
      <c r="N65" s="53">
        <f t="shared" si="38"/>
        <v>0</v>
      </c>
      <c r="O65" s="48"/>
      <c r="P65" s="53">
        <f t="shared" si="34"/>
        <v>0</v>
      </c>
      <c r="Q65" s="75"/>
      <c r="R65" s="75"/>
      <c r="S65" s="75"/>
      <c r="T65" s="78"/>
      <c r="U65" s="79"/>
      <c r="V65" s="80"/>
      <c r="W65" s="80"/>
      <c r="X65" s="80"/>
      <c r="Y65" s="75">
        <f t="shared" si="39"/>
        <v>0</v>
      </c>
      <c r="Z65" s="75">
        <f t="shared" si="39"/>
        <v>0</v>
      </c>
      <c r="AA65" s="75">
        <f t="shared" si="39"/>
        <v>0</v>
      </c>
      <c r="AB65" s="75">
        <f t="shared" si="39"/>
        <v>0</v>
      </c>
      <c r="AC65" s="75">
        <f t="shared" si="39"/>
        <v>0</v>
      </c>
      <c r="AD65" s="75">
        <f t="shared" si="39"/>
        <v>0</v>
      </c>
      <c r="AE65" s="75">
        <f t="shared" si="39"/>
        <v>0</v>
      </c>
      <c r="AF65" s="75">
        <f t="shared" si="39"/>
        <v>0</v>
      </c>
      <c r="AG65" s="78">
        <f t="shared" si="39"/>
        <v>0</v>
      </c>
    </row>
    <row r="66" spans="1:33" s="17" customFormat="1" ht="60">
      <c r="A66" s="105" t="s">
        <v>88</v>
      </c>
      <c r="B66" s="71">
        <v>242</v>
      </c>
      <c r="C66" s="95"/>
      <c r="D66" s="53">
        <f t="shared" si="0"/>
        <v>0</v>
      </c>
      <c r="E66" s="73">
        <v>0</v>
      </c>
      <c r="F66" s="75">
        <v>0</v>
      </c>
      <c r="G66" s="75">
        <v>0</v>
      </c>
      <c r="H66" s="76"/>
      <c r="I66" s="53">
        <f t="shared" si="37"/>
        <v>0</v>
      </c>
      <c r="J66" s="73"/>
      <c r="K66" s="75"/>
      <c r="L66" s="75"/>
      <c r="M66" s="76"/>
      <c r="N66" s="53">
        <f t="shared" si="38"/>
        <v>0</v>
      </c>
      <c r="O66" s="48"/>
      <c r="P66" s="53">
        <f t="shared" si="34"/>
        <v>0</v>
      </c>
      <c r="Q66" s="75"/>
      <c r="R66" s="75"/>
      <c r="S66" s="75"/>
      <c r="T66" s="78"/>
      <c r="U66" s="79"/>
      <c r="V66" s="80"/>
      <c r="W66" s="80"/>
      <c r="X66" s="80"/>
      <c r="Y66" s="75">
        <f t="shared" si="39"/>
        <v>0</v>
      </c>
      <c r="Z66" s="75">
        <f t="shared" si="39"/>
        <v>0</v>
      </c>
      <c r="AA66" s="75">
        <f t="shared" si="39"/>
        <v>0</v>
      </c>
      <c r="AB66" s="75">
        <f t="shared" si="39"/>
        <v>0</v>
      </c>
      <c r="AC66" s="75">
        <f t="shared" si="39"/>
        <v>0</v>
      </c>
      <c r="AD66" s="75">
        <f t="shared" si="39"/>
        <v>0</v>
      </c>
      <c r="AE66" s="75">
        <f t="shared" si="39"/>
        <v>0</v>
      </c>
      <c r="AF66" s="75">
        <f t="shared" si="39"/>
        <v>0</v>
      </c>
      <c r="AG66" s="78">
        <f t="shared" si="39"/>
        <v>0</v>
      </c>
    </row>
    <row r="67" spans="1:33" s="17" customFormat="1" ht="15">
      <c r="A67" s="81" t="s">
        <v>89</v>
      </c>
      <c r="B67" s="62">
        <v>260</v>
      </c>
      <c r="C67" s="93"/>
      <c r="D67" s="53">
        <f t="shared" si="0"/>
        <v>0</v>
      </c>
      <c r="E67" s="64">
        <f aca="true" t="shared" si="40" ref="E67:T68">E68</f>
        <v>0</v>
      </c>
      <c r="F67" s="65">
        <f t="shared" si="40"/>
        <v>0</v>
      </c>
      <c r="G67" s="65">
        <f t="shared" si="40"/>
        <v>0</v>
      </c>
      <c r="H67" s="65">
        <f t="shared" si="40"/>
        <v>0</v>
      </c>
      <c r="I67" s="66">
        <f t="shared" si="40"/>
        <v>0</v>
      </c>
      <c r="J67" s="64">
        <f t="shared" si="40"/>
        <v>0</v>
      </c>
      <c r="K67" s="64">
        <f t="shared" si="40"/>
        <v>0</v>
      </c>
      <c r="L67" s="64">
        <f t="shared" si="40"/>
        <v>0</v>
      </c>
      <c r="M67" s="64">
        <f t="shared" si="40"/>
        <v>0</v>
      </c>
      <c r="N67" s="66">
        <f>N68</f>
        <v>0</v>
      </c>
      <c r="O67" s="65">
        <f t="shared" si="40"/>
        <v>0</v>
      </c>
      <c r="P67" s="66">
        <f t="shared" si="40"/>
        <v>0</v>
      </c>
      <c r="Q67" s="65">
        <f t="shared" si="40"/>
        <v>0</v>
      </c>
      <c r="R67" s="65">
        <f t="shared" si="40"/>
        <v>0</v>
      </c>
      <c r="S67" s="65">
        <f t="shared" si="40"/>
        <v>0</v>
      </c>
      <c r="T67" s="67">
        <f t="shared" si="40"/>
        <v>0</v>
      </c>
      <c r="U67" s="66">
        <f aca="true" t="shared" si="41" ref="S67:X68">U68</f>
        <v>0</v>
      </c>
      <c r="V67" s="68">
        <f t="shared" si="41"/>
        <v>0</v>
      </c>
      <c r="W67" s="68">
        <f t="shared" si="41"/>
        <v>0</v>
      </c>
      <c r="X67" s="68">
        <f t="shared" si="41"/>
        <v>0</v>
      </c>
      <c r="Y67" s="65">
        <f t="shared" si="39"/>
        <v>0</v>
      </c>
      <c r="Z67" s="65">
        <f t="shared" si="39"/>
        <v>0</v>
      </c>
      <c r="AA67" s="65">
        <f t="shared" si="39"/>
        <v>0</v>
      </c>
      <c r="AB67" s="65">
        <f t="shared" si="39"/>
        <v>0</v>
      </c>
      <c r="AC67" s="65">
        <f t="shared" si="39"/>
        <v>0</v>
      </c>
      <c r="AD67" s="65">
        <f t="shared" si="39"/>
        <v>0</v>
      </c>
      <c r="AE67" s="65">
        <f t="shared" si="39"/>
        <v>0</v>
      </c>
      <c r="AF67" s="65">
        <f t="shared" si="39"/>
        <v>0</v>
      </c>
      <c r="AG67" s="67">
        <f t="shared" si="39"/>
        <v>0</v>
      </c>
    </row>
    <row r="68" spans="1:33" s="17" customFormat="1" ht="29.25">
      <c r="A68" s="61" t="s">
        <v>90</v>
      </c>
      <c r="B68" s="62">
        <v>262</v>
      </c>
      <c r="C68" s="93"/>
      <c r="D68" s="53">
        <f t="shared" si="0"/>
        <v>0</v>
      </c>
      <c r="E68" s="64">
        <f t="shared" si="40"/>
        <v>0</v>
      </c>
      <c r="F68" s="65">
        <f t="shared" si="40"/>
        <v>0</v>
      </c>
      <c r="G68" s="65">
        <f t="shared" si="40"/>
        <v>0</v>
      </c>
      <c r="H68" s="65">
        <f t="shared" si="40"/>
        <v>0</v>
      </c>
      <c r="I68" s="66">
        <f t="shared" si="40"/>
        <v>0</v>
      </c>
      <c r="J68" s="64">
        <f t="shared" si="40"/>
        <v>0</v>
      </c>
      <c r="K68" s="64">
        <f t="shared" si="40"/>
        <v>0</v>
      </c>
      <c r="L68" s="64">
        <f t="shared" si="40"/>
        <v>0</v>
      </c>
      <c r="M68" s="64">
        <f t="shared" si="40"/>
        <v>0</v>
      </c>
      <c r="N68" s="66">
        <f>N69</f>
        <v>0</v>
      </c>
      <c r="O68" s="64">
        <f t="shared" si="40"/>
        <v>0</v>
      </c>
      <c r="P68" s="66">
        <f>P69</f>
        <v>0</v>
      </c>
      <c r="Q68" s="65">
        <f t="shared" si="40"/>
        <v>0</v>
      </c>
      <c r="R68" s="65">
        <f t="shared" si="40"/>
        <v>0</v>
      </c>
      <c r="S68" s="65">
        <f t="shared" si="41"/>
        <v>0</v>
      </c>
      <c r="T68" s="64">
        <f t="shared" si="41"/>
        <v>0</v>
      </c>
      <c r="U68" s="69">
        <f t="shared" si="41"/>
        <v>0</v>
      </c>
      <c r="V68" s="69">
        <f t="shared" si="41"/>
        <v>0</v>
      </c>
      <c r="W68" s="68">
        <f t="shared" si="41"/>
        <v>0</v>
      </c>
      <c r="X68" s="68">
        <f t="shared" si="41"/>
        <v>0</v>
      </c>
      <c r="Y68" s="65">
        <f t="shared" si="39"/>
        <v>0</v>
      </c>
      <c r="Z68" s="65">
        <f t="shared" si="39"/>
        <v>0</v>
      </c>
      <c r="AA68" s="65">
        <f t="shared" si="39"/>
        <v>0</v>
      </c>
      <c r="AB68" s="65">
        <f t="shared" si="39"/>
        <v>0</v>
      </c>
      <c r="AC68" s="65">
        <f t="shared" si="39"/>
        <v>0</v>
      </c>
      <c r="AD68" s="65">
        <f t="shared" si="39"/>
        <v>0</v>
      </c>
      <c r="AE68" s="65">
        <f t="shared" si="39"/>
        <v>0</v>
      </c>
      <c r="AF68" s="65">
        <f t="shared" si="39"/>
        <v>0</v>
      </c>
      <c r="AG68" s="67">
        <f t="shared" si="39"/>
        <v>0</v>
      </c>
    </row>
    <row r="69" spans="1:33" s="17" customFormat="1" ht="30">
      <c r="A69" s="105" t="s">
        <v>90</v>
      </c>
      <c r="B69" s="71">
        <v>262</v>
      </c>
      <c r="C69" s="95">
        <v>993</v>
      </c>
      <c r="D69" s="53">
        <f t="shared" si="0"/>
        <v>0</v>
      </c>
      <c r="E69" s="73"/>
      <c r="F69" s="75"/>
      <c r="G69" s="75"/>
      <c r="H69" s="76"/>
      <c r="I69" s="53">
        <f>J69+K69+L69+M69</f>
        <v>0</v>
      </c>
      <c r="J69" s="73"/>
      <c r="K69" s="75"/>
      <c r="L69" s="75"/>
      <c r="M69" s="76"/>
      <c r="N69" s="53">
        <f>O69</f>
        <v>0</v>
      </c>
      <c r="O69" s="77"/>
      <c r="P69" s="53">
        <f>SUM(Q69:S69)</f>
        <v>0</v>
      </c>
      <c r="Q69" s="75"/>
      <c r="R69" s="75"/>
      <c r="S69" s="75"/>
      <c r="T69" s="78"/>
      <c r="U69" s="79"/>
      <c r="V69" s="80"/>
      <c r="W69" s="80"/>
      <c r="X69" s="80"/>
      <c r="Y69" s="75">
        <f t="shared" si="39"/>
        <v>0</v>
      </c>
      <c r="Z69" s="75">
        <f t="shared" si="39"/>
        <v>0</v>
      </c>
      <c r="AA69" s="75">
        <f t="shared" si="39"/>
        <v>0</v>
      </c>
      <c r="AB69" s="75">
        <f t="shared" si="39"/>
        <v>0</v>
      </c>
      <c r="AC69" s="75">
        <f t="shared" si="39"/>
        <v>0</v>
      </c>
      <c r="AD69" s="75">
        <f t="shared" si="39"/>
        <v>0</v>
      </c>
      <c r="AE69" s="75">
        <f t="shared" si="39"/>
        <v>0</v>
      </c>
      <c r="AF69" s="75">
        <f t="shared" si="39"/>
        <v>0</v>
      </c>
      <c r="AG69" s="78">
        <f t="shared" si="39"/>
        <v>0</v>
      </c>
    </row>
    <row r="70" spans="1:33" s="17" customFormat="1" ht="57">
      <c r="A70" s="92" t="s">
        <v>91</v>
      </c>
      <c r="B70" s="62">
        <v>263</v>
      </c>
      <c r="C70" s="93"/>
      <c r="D70" s="53">
        <f t="shared" si="0"/>
        <v>0</v>
      </c>
      <c r="E70" s="64">
        <v>0</v>
      </c>
      <c r="F70" s="65">
        <v>0</v>
      </c>
      <c r="G70" s="65">
        <v>0</v>
      </c>
      <c r="H70" s="65">
        <v>0</v>
      </c>
      <c r="I70" s="53">
        <f>SUM(J70:L70)</f>
        <v>0</v>
      </c>
      <c r="J70" s="64">
        <v>0</v>
      </c>
      <c r="K70" s="64">
        <v>0</v>
      </c>
      <c r="L70" s="64">
        <v>0</v>
      </c>
      <c r="M70" s="64">
        <v>0</v>
      </c>
      <c r="N70" s="53">
        <f>SUM(O70)</f>
        <v>0</v>
      </c>
      <c r="O70" s="64">
        <v>0</v>
      </c>
      <c r="P70" s="53">
        <f>SUM(Q70:S70)</f>
        <v>0</v>
      </c>
      <c r="Q70" s="65"/>
      <c r="R70" s="65"/>
      <c r="S70" s="65"/>
      <c r="T70" s="67"/>
      <c r="U70" s="66"/>
      <c r="V70" s="68"/>
      <c r="W70" s="68"/>
      <c r="X70" s="68"/>
      <c r="Y70" s="65">
        <f t="shared" si="39"/>
        <v>0</v>
      </c>
      <c r="Z70" s="65">
        <f t="shared" si="39"/>
        <v>0</v>
      </c>
      <c r="AA70" s="65">
        <f t="shared" si="39"/>
        <v>0</v>
      </c>
      <c r="AB70" s="65">
        <f t="shared" si="39"/>
        <v>0</v>
      </c>
      <c r="AC70" s="65">
        <f t="shared" si="39"/>
        <v>0</v>
      </c>
      <c r="AD70" s="65">
        <f t="shared" si="39"/>
        <v>0</v>
      </c>
      <c r="AE70" s="65">
        <f t="shared" si="39"/>
        <v>0</v>
      </c>
      <c r="AF70" s="65">
        <f t="shared" si="39"/>
        <v>0</v>
      </c>
      <c r="AG70" s="67">
        <f t="shared" si="39"/>
        <v>0</v>
      </c>
    </row>
    <row r="71" spans="1:33" s="17" customFormat="1" ht="45">
      <c r="A71" s="94" t="s">
        <v>91</v>
      </c>
      <c r="B71" s="71">
        <v>263</v>
      </c>
      <c r="C71" s="95"/>
      <c r="D71" s="53">
        <f t="shared" si="0"/>
        <v>0</v>
      </c>
      <c r="E71" s="73">
        <v>0</v>
      </c>
      <c r="F71" s="75">
        <v>0</v>
      </c>
      <c r="G71" s="75">
        <v>0</v>
      </c>
      <c r="H71" s="76"/>
      <c r="I71" s="53">
        <f>SUM(J71:L71)</f>
        <v>0</v>
      </c>
      <c r="J71" s="73"/>
      <c r="K71" s="75"/>
      <c r="L71" s="75"/>
      <c r="M71" s="76"/>
      <c r="N71" s="53">
        <f>SUM(O71)</f>
        <v>0</v>
      </c>
      <c r="O71" s="48"/>
      <c r="P71" s="53">
        <f>SUM(Q71:S71)</f>
        <v>0</v>
      </c>
      <c r="Q71" s="75"/>
      <c r="R71" s="75"/>
      <c r="S71" s="75"/>
      <c r="T71" s="78"/>
      <c r="U71" s="79"/>
      <c r="V71" s="80"/>
      <c r="W71" s="80"/>
      <c r="X71" s="80"/>
      <c r="Y71" s="75">
        <f t="shared" si="39"/>
        <v>0</v>
      </c>
      <c r="Z71" s="75">
        <f t="shared" si="39"/>
        <v>0</v>
      </c>
      <c r="AA71" s="75">
        <f t="shared" si="39"/>
        <v>0</v>
      </c>
      <c r="AB71" s="75">
        <f t="shared" si="39"/>
        <v>0</v>
      </c>
      <c r="AC71" s="75">
        <f t="shared" si="39"/>
        <v>0</v>
      </c>
      <c r="AD71" s="75">
        <f t="shared" si="39"/>
        <v>0</v>
      </c>
      <c r="AE71" s="75">
        <f t="shared" si="39"/>
        <v>0</v>
      </c>
      <c r="AF71" s="75">
        <f t="shared" si="39"/>
        <v>0</v>
      </c>
      <c r="AG71" s="78">
        <f t="shared" si="39"/>
        <v>0</v>
      </c>
    </row>
    <row r="72" spans="1:33" s="17" customFormat="1" ht="15">
      <c r="A72" s="92" t="s">
        <v>92</v>
      </c>
      <c r="B72" s="62">
        <v>290</v>
      </c>
      <c r="C72" s="93"/>
      <c r="D72" s="53">
        <f t="shared" si="0"/>
        <v>85000</v>
      </c>
      <c r="E72" s="64">
        <f aca="true" t="shared" si="42" ref="E72:S72">SUM(E74:E75)</f>
        <v>15000</v>
      </c>
      <c r="F72" s="65">
        <f t="shared" si="42"/>
        <v>0</v>
      </c>
      <c r="G72" s="65">
        <f t="shared" si="42"/>
        <v>0</v>
      </c>
      <c r="H72" s="65">
        <f t="shared" si="42"/>
        <v>70000</v>
      </c>
      <c r="I72" s="66">
        <f t="shared" si="42"/>
        <v>0</v>
      </c>
      <c r="J72" s="64">
        <f t="shared" si="42"/>
        <v>0</v>
      </c>
      <c r="K72" s="65">
        <f t="shared" si="42"/>
        <v>0</v>
      </c>
      <c r="L72" s="65">
        <f t="shared" si="42"/>
        <v>0</v>
      </c>
      <c r="M72" s="107">
        <f t="shared" si="42"/>
        <v>0</v>
      </c>
      <c r="N72" s="66">
        <f t="shared" si="42"/>
        <v>0</v>
      </c>
      <c r="O72" s="64">
        <f t="shared" si="42"/>
        <v>0</v>
      </c>
      <c r="P72" s="66">
        <f t="shared" si="42"/>
        <v>0</v>
      </c>
      <c r="Q72" s="65">
        <f t="shared" si="42"/>
        <v>0</v>
      </c>
      <c r="R72" s="65">
        <f t="shared" si="42"/>
        <v>0</v>
      </c>
      <c r="S72" s="65">
        <f t="shared" si="42"/>
        <v>0</v>
      </c>
      <c r="T72" s="67">
        <f>T74+T75</f>
        <v>0</v>
      </c>
      <c r="U72" s="66">
        <f>U74+U75</f>
        <v>0</v>
      </c>
      <c r="V72" s="68">
        <f>V74+V75</f>
        <v>0</v>
      </c>
      <c r="W72" s="68">
        <f>W74+W75</f>
        <v>0</v>
      </c>
      <c r="X72" s="68">
        <f>X74+X75</f>
        <v>0</v>
      </c>
      <c r="Y72" s="65">
        <f t="shared" si="39"/>
        <v>0</v>
      </c>
      <c r="Z72" s="65">
        <f t="shared" si="39"/>
        <v>0</v>
      </c>
      <c r="AA72" s="65">
        <f t="shared" si="39"/>
        <v>0</v>
      </c>
      <c r="AB72" s="65">
        <f t="shared" si="39"/>
        <v>0</v>
      </c>
      <c r="AC72" s="65">
        <f t="shared" si="39"/>
        <v>0</v>
      </c>
      <c r="AD72" s="65">
        <f t="shared" si="39"/>
        <v>0</v>
      </c>
      <c r="AE72" s="65">
        <f t="shared" si="39"/>
        <v>0</v>
      </c>
      <c r="AF72" s="65">
        <f t="shared" si="39"/>
        <v>0</v>
      </c>
      <c r="AG72" s="67">
        <f t="shared" si="39"/>
        <v>0</v>
      </c>
    </row>
    <row r="73" spans="1:33" s="17" customFormat="1" ht="15">
      <c r="A73" s="94" t="s">
        <v>93</v>
      </c>
      <c r="B73" s="71"/>
      <c r="C73" s="95">
        <v>961</v>
      </c>
      <c r="D73" s="53">
        <f t="shared" si="0"/>
        <v>0</v>
      </c>
      <c r="E73" s="73">
        <v>0</v>
      </c>
      <c r="F73" s="75">
        <v>0</v>
      </c>
      <c r="G73" s="75">
        <v>0</v>
      </c>
      <c r="H73" s="76"/>
      <c r="I73" s="53">
        <f>SUM(J73:L73)</f>
        <v>0</v>
      </c>
      <c r="J73" s="73"/>
      <c r="K73" s="75"/>
      <c r="L73" s="75"/>
      <c r="M73" s="76"/>
      <c r="N73" s="53">
        <f>SUM(O73)</f>
        <v>0</v>
      </c>
      <c r="O73" s="48"/>
      <c r="P73" s="53">
        <f>SUM(Q73:S73)</f>
        <v>0</v>
      </c>
      <c r="Q73" s="75"/>
      <c r="R73" s="75"/>
      <c r="S73" s="75"/>
      <c r="T73" s="78"/>
      <c r="U73" s="79"/>
      <c r="V73" s="80"/>
      <c r="W73" s="80"/>
      <c r="X73" s="80"/>
      <c r="Y73" s="75">
        <f t="shared" si="39"/>
        <v>0</v>
      </c>
      <c r="Z73" s="75">
        <f t="shared" si="39"/>
        <v>0</v>
      </c>
      <c r="AA73" s="75">
        <f t="shared" si="39"/>
        <v>0</v>
      </c>
      <c r="AB73" s="75">
        <f t="shared" si="39"/>
        <v>0</v>
      </c>
      <c r="AC73" s="75">
        <f t="shared" si="39"/>
        <v>0</v>
      </c>
      <c r="AD73" s="75">
        <f t="shared" si="39"/>
        <v>0</v>
      </c>
      <c r="AE73" s="75">
        <f t="shared" si="39"/>
        <v>0</v>
      </c>
      <c r="AF73" s="75">
        <f t="shared" si="39"/>
        <v>0</v>
      </c>
      <c r="AG73" s="78">
        <f t="shared" si="39"/>
        <v>0</v>
      </c>
    </row>
    <row r="74" spans="1:33" s="17" customFormat="1" ht="15">
      <c r="A74" s="82" t="s">
        <v>92</v>
      </c>
      <c r="B74" s="71"/>
      <c r="C74" s="95">
        <v>962</v>
      </c>
      <c r="D74" s="53">
        <f aca="true" t="shared" si="43" ref="D74:D90">E74+F74+G74+H74+I74+N74+P74</f>
        <v>15000</v>
      </c>
      <c r="E74" s="73">
        <v>5000</v>
      </c>
      <c r="F74" s="75"/>
      <c r="G74" s="75"/>
      <c r="H74" s="76">
        <v>10000</v>
      </c>
      <c r="I74" s="53">
        <f>J74+K74+L74+M74</f>
        <v>0</v>
      </c>
      <c r="J74" s="73"/>
      <c r="K74" s="75"/>
      <c r="L74" s="75"/>
      <c r="M74" s="76"/>
      <c r="N74" s="53">
        <f>O74</f>
        <v>0</v>
      </c>
      <c r="O74" s="48"/>
      <c r="P74" s="53">
        <f>SUM(Q74:S74)</f>
        <v>0</v>
      </c>
      <c r="Q74" s="75"/>
      <c r="R74" s="75"/>
      <c r="S74" s="75"/>
      <c r="T74" s="78"/>
      <c r="U74" s="79"/>
      <c r="V74" s="80"/>
      <c r="W74" s="80"/>
      <c r="X74" s="80"/>
      <c r="Y74" s="75">
        <f aca="true" t="shared" si="44" ref="Y74:AG89">Y75+Y143</f>
        <v>0</v>
      </c>
      <c r="Z74" s="75">
        <f t="shared" si="44"/>
        <v>0</v>
      </c>
      <c r="AA74" s="75">
        <f t="shared" si="44"/>
        <v>0</v>
      </c>
      <c r="AB74" s="75">
        <f t="shared" si="44"/>
        <v>0</v>
      </c>
      <c r="AC74" s="75">
        <f t="shared" si="44"/>
        <v>0</v>
      </c>
      <c r="AD74" s="75">
        <f t="shared" si="44"/>
        <v>0</v>
      </c>
      <c r="AE74" s="75">
        <f t="shared" si="44"/>
        <v>0</v>
      </c>
      <c r="AF74" s="75">
        <f t="shared" si="44"/>
        <v>0</v>
      </c>
      <c r="AG74" s="78">
        <f t="shared" si="44"/>
        <v>0</v>
      </c>
    </row>
    <row r="75" spans="1:33" s="17" customFormat="1" ht="30">
      <c r="A75" s="82" t="s">
        <v>94</v>
      </c>
      <c r="B75" s="71"/>
      <c r="C75" s="95">
        <v>963</v>
      </c>
      <c r="D75" s="53">
        <f t="shared" si="43"/>
        <v>70000</v>
      </c>
      <c r="E75" s="73">
        <v>10000</v>
      </c>
      <c r="F75" s="75"/>
      <c r="G75" s="75"/>
      <c r="H75" s="76">
        <v>60000</v>
      </c>
      <c r="I75" s="53">
        <f>J75+K75+L75+M75</f>
        <v>0</v>
      </c>
      <c r="J75" s="73"/>
      <c r="K75" s="75"/>
      <c r="L75" s="75"/>
      <c r="M75" s="76"/>
      <c r="N75" s="53">
        <f>O75</f>
        <v>0</v>
      </c>
      <c r="O75" s="48"/>
      <c r="P75" s="53">
        <f>SUM(Q75:S75)</f>
        <v>0</v>
      </c>
      <c r="Q75" s="75"/>
      <c r="R75" s="75"/>
      <c r="S75" s="75"/>
      <c r="T75" s="78"/>
      <c r="U75" s="79"/>
      <c r="V75" s="80"/>
      <c r="W75" s="80"/>
      <c r="X75" s="80"/>
      <c r="Y75" s="75">
        <f t="shared" si="44"/>
        <v>0</v>
      </c>
      <c r="Z75" s="75">
        <f t="shared" si="44"/>
        <v>0</v>
      </c>
      <c r="AA75" s="75">
        <f t="shared" si="44"/>
        <v>0</v>
      </c>
      <c r="AB75" s="75">
        <f t="shared" si="44"/>
        <v>0</v>
      </c>
      <c r="AC75" s="75">
        <f t="shared" si="44"/>
        <v>0</v>
      </c>
      <c r="AD75" s="75">
        <f t="shared" si="44"/>
        <v>0</v>
      </c>
      <c r="AE75" s="75">
        <f t="shared" si="44"/>
        <v>0</v>
      </c>
      <c r="AF75" s="75">
        <f t="shared" si="44"/>
        <v>0</v>
      </c>
      <c r="AG75" s="78">
        <f t="shared" si="44"/>
        <v>0</v>
      </c>
    </row>
    <row r="76" spans="1:33" s="17" customFormat="1" ht="15">
      <c r="A76" s="82" t="s">
        <v>95</v>
      </c>
      <c r="B76" s="71"/>
      <c r="C76" s="95"/>
      <c r="D76" s="53">
        <f t="shared" si="43"/>
        <v>5000</v>
      </c>
      <c r="E76" s="73">
        <v>5000</v>
      </c>
      <c r="F76" s="75"/>
      <c r="G76" s="75"/>
      <c r="H76" s="76"/>
      <c r="I76" s="53"/>
      <c r="J76" s="73"/>
      <c r="K76" s="75"/>
      <c r="L76" s="75"/>
      <c r="M76" s="76"/>
      <c r="N76" s="53">
        <f>O76</f>
        <v>0</v>
      </c>
      <c r="O76" s="48"/>
      <c r="P76" s="53"/>
      <c r="Q76" s="75"/>
      <c r="R76" s="75"/>
      <c r="S76" s="75"/>
      <c r="T76" s="78"/>
      <c r="U76" s="79"/>
      <c r="V76" s="80"/>
      <c r="W76" s="80"/>
      <c r="X76" s="80"/>
      <c r="Y76" s="75">
        <f t="shared" si="44"/>
        <v>0</v>
      </c>
      <c r="Z76" s="75">
        <f t="shared" si="44"/>
        <v>0</v>
      </c>
      <c r="AA76" s="75">
        <f t="shared" si="44"/>
        <v>0</v>
      </c>
      <c r="AB76" s="75">
        <f t="shared" si="44"/>
        <v>0</v>
      </c>
      <c r="AC76" s="75">
        <f t="shared" si="44"/>
        <v>0</v>
      </c>
      <c r="AD76" s="75">
        <f t="shared" si="44"/>
        <v>0</v>
      </c>
      <c r="AE76" s="75">
        <f t="shared" si="44"/>
        <v>0</v>
      </c>
      <c r="AF76" s="75">
        <f t="shared" si="44"/>
        <v>0</v>
      </c>
      <c r="AG76" s="78">
        <f t="shared" si="44"/>
        <v>0</v>
      </c>
    </row>
    <row r="77" spans="1:33" s="17" customFormat="1" ht="15">
      <c r="A77" s="82" t="s">
        <v>96</v>
      </c>
      <c r="B77" s="71"/>
      <c r="C77" s="95"/>
      <c r="D77" s="53">
        <f t="shared" si="43"/>
        <v>5000</v>
      </c>
      <c r="E77" s="73">
        <v>5000</v>
      </c>
      <c r="F77" s="75"/>
      <c r="G77" s="75"/>
      <c r="H77" s="76"/>
      <c r="I77" s="53"/>
      <c r="J77" s="73"/>
      <c r="K77" s="75"/>
      <c r="L77" s="75"/>
      <c r="M77" s="76"/>
      <c r="N77" s="53">
        <f>O77</f>
        <v>0</v>
      </c>
      <c r="O77" s="48"/>
      <c r="P77" s="53"/>
      <c r="Q77" s="75"/>
      <c r="R77" s="75"/>
      <c r="S77" s="75"/>
      <c r="T77" s="78"/>
      <c r="U77" s="79"/>
      <c r="V77" s="80"/>
      <c r="W77" s="80"/>
      <c r="X77" s="80"/>
      <c r="Y77" s="75">
        <f t="shared" si="44"/>
        <v>0</v>
      </c>
      <c r="Z77" s="75">
        <f t="shared" si="44"/>
        <v>0</v>
      </c>
      <c r="AA77" s="75">
        <f t="shared" si="44"/>
        <v>0</v>
      </c>
      <c r="AB77" s="75">
        <f t="shared" si="44"/>
        <v>0</v>
      </c>
      <c r="AC77" s="75">
        <f t="shared" si="44"/>
        <v>0</v>
      </c>
      <c r="AD77" s="75">
        <f t="shared" si="44"/>
        <v>0</v>
      </c>
      <c r="AE77" s="75">
        <f t="shared" si="44"/>
        <v>0</v>
      </c>
      <c r="AF77" s="75">
        <f t="shared" si="44"/>
        <v>0</v>
      </c>
      <c r="AG77" s="78">
        <f t="shared" si="44"/>
        <v>0</v>
      </c>
    </row>
    <row r="78" spans="1:33" s="17" customFormat="1" ht="15">
      <c r="A78" s="82"/>
      <c r="B78" s="71"/>
      <c r="C78" s="95">
        <v>964</v>
      </c>
      <c r="D78" s="53">
        <f t="shared" si="43"/>
        <v>0</v>
      </c>
      <c r="E78" s="73">
        <v>0</v>
      </c>
      <c r="F78" s="75">
        <v>0</v>
      </c>
      <c r="G78" s="75">
        <v>0</v>
      </c>
      <c r="H78" s="76"/>
      <c r="I78" s="53">
        <f>SUM(J78:L78)</f>
        <v>0</v>
      </c>
      <c r="J78" s="73"/>
      <c r="K78" s="75"/>
      <c r="L78" s="75"/>
      <c r="M78" s="76"/>
      <c r="N78" s="53">
        <f>O78</f>
        <v>0</v>
      </c>
      <c r="O78" s="48"/>
      <c r="P78" s="53">
        <f aca="true" t="shared" si="45" ref="P78:P83">SUM(Q78:S78)</f>
        <v>0</v>
      </c>
      <c r="Q78" s="75"/>
      <c r="R78" s="75"/>
      <c r="S78" s="75"/>
      <c r="T78" s="78"/>
      <c r="U78" s="79"/>
      <c r="V78" s="80"/>
      <c r="W78" s="80"/>
      <c r="X78" s="80"/>
      <c r="Y78" s="75">
        <f t="shared" si="44"/>
        <v>0</v>
      </c>
      <c r="Z78" s="75">
        <f t="shared" si="44"/>
        <v>0</v>
      </c>
      <c r="AA78" s="75">
        <f t="shared" si="44"/>
        <v>0</v>
      </c>
      <c r="AB78" s="75">
        <f t="shared" si="44"/>
        <v>0</v>
      </c>
      <c r="AC78" s="75">
        <f t="shared" si="44"/>
        <v>0</v>
      </c>
      <c r="AD78" s="75">
        <f t="shared" si="44"/>
        <v>0</v>
      </c>
      <c r="AE78" s="75">
        <f t="shared" si="44"/>
        <v>0</v>
      </c>
      <c r="AF78" s="75">
        <f t="shared" si="44"/>
        <v>0</v>
      </c>
      <c r="AG78" s="78">
        <f t="shared" si="44"/>
        <v>0</v>
      </c>
    </row>
    <row r="79" spans="1:33" s="17" customFormat="1" ht="28.5">
      <c r="A79" s="92" t="s">
        <v>97</v>
      </c>
      <c r="B79" s="109">
        <v>300</v>
      </c>
      <c r="C79" s="93"/>
      <c r="D79" s="53">
        <f t="shared" si="43"/>
        <v>8712100</v>
      </c>
      <c r="E79" s="64">
        <f>E80+E84</f>
        <v>2762000</v>
      </c>
      <c r="F79" s="65">
        <f>F80+F84</f>
        <v>0</v>
      </c>
      <c r="G79" s="65">
        <f>G80+G84</f>
        <v>427500</v>
      </c>
      <c r="H79" s="65">
        <f>H80+H84</f>
        <v>5392000</v>
      </c>
      <c r="I79" s="53">
        <f>SUM(J79:M79)</f>
        <v>61000</v>
      </c>
      <c r="J79" s="64">
        <f aca="true" t="shared" si="46" ref="J79:O79">J80+J84</f>
        <v>0</v>
      </c>
      <c r="K79" s="65">
        <f t="shared" si="46"/>
        <v>0</v>
      </c>
      <c r="L79" s="65">
        <f t="shared" si="46"/>
        <v>0</v>
      </c>
      <c r="M79" s="107">
        <f t="shared" si="46"/>
        <v>61000</v>
      </c>
      <c r="N79" s="53">
        <f t="shared" si="46"/>
        <v>69600</v>
      </c>
      <c r="O79" s="64">
        <f t="shared" si="46"/>
        <v>69600</v>
      </c>
      <c r="P79" s="53">
        <f t="shared" si="45"/>
        <v>0</v>
      </c>
      <c r="Q79" s="65">
        <f aca="true" t="shared" si="47" ref="Q79:X79">Q80+Q84</f>
        <v>0</v>
      </c>
      <c r="R79" s="65">
        <f t="shared" si="47"/>
        <v>0</v>
      </c>
      <c r="S79" s="65">
        <f t="shared" si="47"/>
        <v>0</v>
      </c>
      <c r="T79" s="67">
        <f t="shared" si="47"/>
        <v>0</v>
      </c>
      <c r="U79" s="66">
        <f t="shared" si="47"/>
        <v>0</v>
      </c>
      <c r="V79" s="68">
        <f t="shared" si="47"/>
        <v>0</v>
      </c>
      <c r="W79" s="68">
        <f t="shared" si="47"/>
        <v>0</v>
      </c>
      <c r="X79" s="68">
        <f t="shared" si="47"/>
        <v>0</v>
      </c>
      <c r="Y79" s="65">
        <f t="shared" si="44"/>
        <v>0</v>
      </c>
      <c r="Z79" s="65">
        <f t="shared" si="44"/>
        <v>0</v>
      </c>
      <c r="AA79" s="65">
        <f t="shared" si="44"/>
        <v>0</v>
      </c>
      <c r="AB79" s="65">
        <f t="shared" si="44"/>
        <v>0</v>
      </c>
      <c r="AC79" s="65">
        <f t="shared" si="44"/>
        <v>0</v>
      </c>
      <c r="AD79" s="65">
        <f t="shared" si="44"/>
        <v>0</v>
      </c>
      <c r="AE79" s="65">
        <f t="shared" si="44"/>
        <v>0</v>
      </c>
      <c r="AF79" s="65">
        <f t="shared" si="44"/>
        <v>0</v>
      </c>
      <c r="AG79" s="67">
        <f t="shared" si="44"/>
        <v>0</v>
      </c>
    </row>
    <row r="80" spans="1:33" s="17" customFormat="1" ht="28.5">
      <c r="A80" s="92" t="s">
        <v>98</v>
      </c>
      <c r="B80" s="62">
        <v>310</v>
      </c>
      <c r="C80" s="93"/>
      <c r="D80" s="53">
        <f t="shared" si="43"/>
        <v>626300</v>
      </c>
      <c r="E80" s="64">
        <f>E81+E82+E83</f>
        <v>0</v>
      </c>
      <c r="F80" s="65">
        <f>F81+F82+F83</f>
        <v>0</v>
      </c>
      <c r="G80" s="65">
        <f>G81+G82+G83</f>
        <v>0</v>
      </c>
      <c r="H80" s="65">
        <f>H81+H82+H83</f>
        <v>550000</v>
      </c>
      <c r="I80" s="53">
        <f>SUM(J80:M80)</f>
        <v>61000</v>
      </c>
      <c r="J80" s="64">
        <f aca="true" t="shared" si="48" ref="J80:X80">J81</f>
        <v>0</v>
      </c>
      <c r="K80" s="65">
        <f>K81</f>
        <v>0</v>
      </c>
      <c r="L80" s="65">
        <f>L81+L82+L83</f>
        <v>0</v>
      </c>
      <c r="M80" s="107">
        <f>M81+M82+M83</f>
        <v>61000</v>
      </c>
      <c r="N80" s="53">
        <f>SUM(O80)</f>
        <v>15300</v>
      </c>
      <c r="O80" s="64">
        <f t="shared" si="48"/>
        <v>15300</v>
      </c>
      <c r="P80" s="53">
        <f t="shared" si="45"/>
        <v>0</v>
      </c>
      <c r="Q80" s="65">
        <f t="shared" si="48"/>
        <v>0</v>
      </c>
      <c r="R80" s="65">
        <f t="shared" si="48"/>
        <v>0</v>
      </c>
      <c r="S80" s="65">
        <f t="shared" si="48"/>
        <v>0</v>
      </c>
      <c r="T80" s="67">
        <f t="shared" si="48"/>
        <v>0</v>
      </c>
      <c r="U80" s="66">
        <f t="shared" si="48"/>
        <v>0</v>
      </c>
      <c r="V80" s="68">
        <f t="shared" si="48"/>
        <v>0</v>
      </c>
      <c r="W80" s="68">
        <f t="shared" si="48"/>
        <v>0</v>
      </c>
      <c r="X80" s="68">
        <f t="shared" si="48"/>
        <v>0</v>
      </c>
      <c r="Y80" s="65">
        <f t="shared" si="44"/>
        <v>0</v>
      </c>
      <c r="Z80" s="65">
        <f t="shared" si="44"/>
        <v>0</v>
      </c>
      <c r="AA80" s="65">
        <f t="shared" si="44"/>
        <v>0</v>
      </c>
      <c r="AB80" s="65">
        <f t="shared" si="44"/>
        <v>0</v>
      </c>
      <c r="AC80" s="65">
        <f t="shared" si="44"/>
        <v>0</v>
      </c>
      <c r="AD80" s="65">
        <f t="shared" si="44"/>
        <v>0</v>
      </c>
      <c r="AE80" s="65">
        <f t="shared" si="44"/>
        <v>0</v>
      </c>
      <c r="AF80" s="65">
        <f t="shared" si="44"/>
        <v>0</v>
      </c>
      <c r="AG80" s="67">
        <f t="shared" si="44"/>
        <v>0</v>
      </c>
    </row>
    <row r="81" spans="1:33" s="17" customFormat="1" ht="15">
      <c r="A81" s="82" t="s">
        <v>99</v>
      </c>
      <c r="B81" s="71"/>
      <c r="C81" s="95">
        <v>971</v>
      </c>
      <c r="D81" s="53">
        <f t="shared" si="43"/>
        <v>626300</v>
      </c>
      <c r="E81" s="73"/>
      <c r="F81" s="75"/>
      <c r="G81" s="75"/>
      <c r="H81" s="76">
        <v>550000</v>
      </c>
      <c r="I81" s="53">
        <f>J81+K81+L81+M81</f>
        <v>61000</v>
      </c>
      <c r="J81" s="73"/>
      <c r="K81" s="75"/>
      <c r="L81" s="75">
        <v>0</v>
      </c>
      <c r="M81" s="76">
        <v>61000</v>
      </c>
      <c r="N81" s="53">
        <f>O81</f>
        <v>15300</v>
      </c>
      <c r="O81" s="110">
        <v>15300</v>
      </c>
      <c r="P81" s="53">
        <f t="shared" si="45"/>
        <v>0</v>
      </c>
      <c r="Q81" s="75"/>
      <c r="R81" s="75"/>
      <c r="S81" s="75"/>
      <c r="T81" s="78"/>
      <c r="U81" s="79"/>
      <c r="V81" s="80"/>
      <c r="W81" s="80"/>
      <c r="X81" s="80"/>
      <c r="Y81" s="75">
        <f t="shared" si="44"/>
        <v>0</v>
      </c>
      <c r="Z81" s="75">
        <f t="shared" si="44"/>
        <v>0</v>
      </c>
      <c r="AA81" s="75">
        <f t="shared" si="44"/>
        <v>0</v>
      </c>
      <c r="AB81" s="75">
        <f t="shared" si="44"/>
        <v>0</v>
      </c>
      <c r="AC81" s="75">
        <f t="shared" si="44"/>
        <v>0</v>
      </c>
      <c r="AD81" s="75">
        <f t="shared" si="44"/>
        <v>0</v>
      </c>
      <c r="AE81" s="75">
        <f t="shared" si="44"/>
        <v>0</v>
      </c>
      <c r="AF81" s="75">
        <f t="shared" si="44"/>
        <v>0</v>
      </c>
      <c r="AG81" s="78">
        <f t="shared" si="44"/>
        <v>0</v>
      </c>
    </row>
    <row r="82" spans="1:33" s="17" customFormat="1" ht="15">
      <c r="A82" s="82" t="s">
        <v>100</v>
      </c>
      <c r="B82" s="71"/>
      <c r="C82" s="95">
        <v>972</v>
      </c>
      <c r="D82" s="53">
        <f t="shared" si="43"/>
        <v>0</v>
      </c>
      <c r="E82" s="73"/>
      <c r="F82" s="75"/>
      <c r="G82" s="75"/>
      <c r="H82" s="76"/>
      <c r="I82" s="53">
        <f>SUM(J82:L82)</f>
        <v>0</v>
      </c>
      <c r="J82" s="73"/>
      <c r="K82" s="75"/>
      <c r="L82" s="75"/>
      <c r="M82" s="76"/>
      <c r="N82" s="53">
        <f>SUM(O82)</f>
        <v>0</v>
      </c>
      <c r="O82" s="48"/>
      <c r="P82" s="53">
        <f t="shared" si="45"/>
        <v>0</v>
      </c>
      <c r="Q82" s="75"/>
      <c r="R82" s="75"/>
      <c r="S82" s="75"/>
      <c r="T82" s="78"/>
      <c r="U82" s="79"/>
      <c r="V82" s="80"/>
      <c r="W82" s="80"/>
      <c r="X82" s="80"/>
      <c r="Y82" s="75">
        <f t="shared" si="44"/>
        <v>0</v>
      </c>
      <c r="Z82" s="75">
        <f t="shared" si="44"/>
        <v>0</v>
      </c>
      <c r="AA82" s="75">
        <f t="shared" si="44"/>
        <v>0</v>
      </c>
      <c r="AB82" s="75">
        <f t="shared" si="44"/>
        <v>0</v>
      </c>
      <c r="AC82" s="75">
        <f t="shared" si="44"/>
        <v>0</v>
      </c>
      <c r="AD82" s="75">
        <f t="shared" si="44"/>
        <v>0</v>
      </c>
      <c r="AE82" s="75">
        <f t="shared" si="44"/>
        <v>0</v>
      </c>
      <c r="AF82" s="75">
        <f t="shared" si="44"/>
        <v>0</v>
      </c>
      <c r="AG82" s="78">
        <f t="shared" si="44"/>
        <v>0</v>
      </c>
    </row>
    <row r="83" spans="1:33" s="17" customFormat="1" ht="15">
      <c r="A83" s="82" t="s">
        <v>101</v>
      </c>
      <c r="B83" s="71"/>
      <c r="C83" s="95">
        <v>974</v>
      </c>
      <c r="D83" s="53">
        <f t="shared" si="43"/>
        <v>0</v>
      </c>
      <c r="E83" s="73"/>
      <c r="F83" s="75"/>
      <c r="G83" s="75"/>
      <c r="H83" s="76"/>
      <c r="I83" s="53">
        <f>SUM(J83:L83)</f>
        <v>0</v>
      </c>
      <c r="J83" s="73"/>
      <c r="K83" s="75"/>
      <c r="L83" s="75"/>
      <c r="M83" s="76"/>
      <c r="N83" s="53">
        <f>SUM(O83)</f>
        <v>0</v>
      </c>
      <c r="O83" s="48"/>
      <c r="P83" s="53">
        <f t="shared" si="45"/>
        <v>0</v>
      </c>
      <c r="Q83" s="75"/>
      <c r="R83" s="75"/>
      <c r="S83" s="75"/>
      <c r="T83" s="78"/>
      <c r="U83" s="79"/>
      <c r="V83" s="80"/>
      <c r="W83" s="80"/>
      <c r="X83" s="80"/>
      <c r="Y83" s="75">
        <f t="shared" si="44"/>
        <v>0</v>
      </c>
      <c r="Z83" s="75">
        <f t="shared" si="44"/>
        <v>0</v>
      </c>
      <c r="AA83" s="75">
        <f t="shared" si="44"/>
        <v>0</v>
      </c>
      <c r="AB83" s="75">
        <f t="shared" si="44"/>
        <v>0</v>
      </c>
      <c r="AC83" s="75">
        <f t="shared" si="44"/>
        <v>0</v>
      </c>
      <c r="AD83" s="75">
        <f t="shared" si="44"/>
        <v>0</v>
      </c>
      <c r="AE83" s="75">
        <f t="shared" si="44"/>
        <v>0</v>
      </c>
      <c r="AF83" s="75">
        <f t="shared" si="44"/>
        <v>0</v>
      </c>
      <c r="AG83" s="78">
        <f t="shared" si="44"/>
        <v>0</v>
      </c>
    </row>
    <row r="84" spans="1:33" s="17" customFormat="1" ht="28.5">
      <c r="A84" s="92" t="s">
        <v>102</v>
      </c>
      <c r="B84" s="62">
        <v>340</v>
      </c>
      <c r="C84" s="93"/>
      <c r="D84" s="53">
        <f t="shared" si="43"/>
        <v>8085800</v>
      </c>
      <c r="E84" s="64">
        <f>SUM(E85:E89)</f>
        <v>2762000</v>
      </c>
      <c r="F84" s="65">
        <f>SUM(F85:F89)</f>
        <v>0</v>
      </c>
      <c r="G84" s="65">
        <f>SUM(G85:G89)</f>
        <v>427500</v>
      </c>
      <c r="H84" s="65">
        <f>SUM(H85:H89)</f>
        <v>4842000</v>
      </c>
      <c r="I84" s="53">
        <f>SUM(J84:L84)</f>
        <v>0</v>
      </c>
      <c r="J84" s="64">
        <f>SUM(J85:J89)</f>
        <v>0</v>
      </c>
      <c r="K84" s="65">
        <f>SUM(K85:K89)</f>
        <v>0</v>
      </c>
      <c r="L84" s="65">
        <f>SUM(L85:L89)</f>
        <v>0</v>
      </c>
      <c r="M84" s="107">
        <f>SUM(M85:M89)</f>
        <v>0</v>
      </c>
      <c r="N84" s="53">
        <f>SUM(O84)</f>
        <v>54300</v>
      </c>
      <c r="O84" s="64">
        <f>SUM(O85:O89)</f>
        <v>54300</v>
      </c>
      <c r="P84" s="53">
        <f>P85+P86+P89</f>
        <v>0</v>
      </c>
      <c r="Q84" s="65">
        <f aca="true" t="shared" si="49" ref="Q84:X84">SUM(Q85:Q89)</f>
        <v>0</v>
      </c>
      <c r="R84" s="65">
        <f t="shared" si="49"/>
        <v>0</v>
      </c>
      <c r="S84" s="65">
        <f t="shared" si="49"/>
        <v>0</v>
      </c>
      <c r="T84" s="67">
        <f t="shared" si="49"/>
        <v>0</v>
      </c>
      <c r="U84" s="66">
        <f t="shared" si="49"/>
        <v>0</v>
      </c>
      <c r="V84" s="68">
        <f t="shared" si="49"/>
        <v>0</v>
      </c>
      <c r="W84" s="68">
        <f t="shared" si="49"/>
        <v>0</v>
      </c>
      <c r="X84" s="68">
        <f t="shared" si="49"/>
        <v>0</v>
      </c>
      <c r="Y84" s="65">
        <f t="shared" si="44"/>
        <v>0</v>
      </c>
      <c r="Z84" s="65">
        <f t="shared" si="44"/>
        <v>0</v>
      </c>
      <c r="AA84" s="65">
        <f t="shared" si="44"/>
        <v>0</v>
      </c>
      <c r="AB84" s="65">
        <f t="shared" si="44"/>
        <v>0</v>
      </c>
      <c r="AC84" s="65">
        <f t="shared" si="44"/>
        <v>0</v>
      </c>
      <c r="AD84" s="65">
        <f t="shared" si="44"/>
        <v>0</v>
      </c>
      <c r="AE84" s="65">
        <f t="shared" si="44"/>
        <v>0</v>
      </c>
      <c r="AF84" s="65">
        <f t="shared" si="44"/>
        <v>0</v>
      </c>
      <c r="AG84" s="67">
        <f t="shared" si="44"/>
        <v>0</v>
      </c>
    </row>
    <row r="85" spans="1:33" s="17" customFormat="1" ht="30">
      <c r="A85" s="82" t="s">
        <v>103</v>
      </c>
      <c r="B85" s="71"/>
      <c r="C85" s="95">
        <v>981</v>
      </c>
      <c r="D85" s="53">
        <f t="shared" si="43"/>
        <v>1016100</v>
      </c>
      <c r="E85" s="73">
        <v>92200</v>
      </c>
      <c r="F85" s="75"/>
      <c r="G85" s="75">
        <v>427500</v>
      </c>
      <c r="H85" s="76">
        <v>496400</v>
      </c>
      <c r="I85" s="53">
        <f>J85+K85+L85+M85</f>
        <v>0</v>
      </c>
      <c r="J85" s="73"/>
      <c r="K85" s="75"/>
      <c r="L85" s="75"/>
      <c r="M85" s="76"/>
      <c r="N85" s="53">
        <f>O85</f>
        <v>0</v>
      </c>
      <c r="O85" s="77"/>
      <c r="P85" s="53">
        <f aca="true" t="shared" si="50" ref="P85:P90">SUM(Q85:S85)</f>
        <v>0</v>
      </c>
      <c r="Q85" s="75"/>
      <c r="R85" s="75"/>
      <c r="S85" s="75"/>
      <c r="T85" s="78"/>
      <c r="U85" s="79"/>
      <c r="V85" s="80"/>
      <c r="W85" s="80"/>
      <c r="X85" s="80"/>
      <c r="Y85" s="75">
        <f t="shared" si="44"/>
        <v>0</v>
      </c>
      <c r="Z85" s="75">
        <f t="shared" si="44"/>
        <v>0</v>
      </c>
      <c r="AA85" s="75">
        <f t="shared" si="44"/>
        <v>0</v>
      </c>
      <c r="AB85" s="75">
        <f t="shared" si="44"/>
        <v>0</v>
      </c>
      <c r="AC85" s="75">
        <f t="shared" si="44"/>
        <v>0</v>
      </c>
      <c r="AD85" s="75">
        <f t="shared" si="44"/>
        <v>0</v>
      </c>
      <c r="AE85" s="75">
        <f t="shared" si="44"/>
        <v>0</v>
      </c>
      <c r="AF85" s="75">
        <f t="shared" si="44"/>
        <v>0</v>
      </c>
      <c r="AG85" s="78">
        <f t="shared" si="44"/>
        <v>0</v>
      </c>
    </row>
    <row r="86" spans="1:33" s="17" customFormat="1" ht="30">
      <c r="A86" s="82" t="s">
        <v>104</v>
      </c>
      <c r="B86" s="71"/>
      <c r="C86" s="95">
        <v>982</v>
      </c>
      <c r="D86" s="53">
        <f t="shared" si="43"/>
        <v>66800</v>
      </c>
      <c r="E86" s="73">
        <v>6500</v>
      </c>
      <c r="F86" s="75"/>
      <c r="G86" s="75"/>
      <c r="H86" s="76">
        <v>60300</v>
      </c>
      <c r="I86" s="53">
        <f>J86+K86+L86+M86</f>
        <v>0</v>
      </c>
      <c r="J86" s="73"/>
      <c r="K86" s="75"/>
      <c r="L86" s="75"/>
      <c r="M86" s="76"/>
      <c r="N86" s="53">
        <v>0</v>
      </c>
      <c r="O86" s="77"/>
      <c r="P86" s="53">
        <f t="shared" si="50"/>
        <v>0</v>
      </c>
      <c r="Q86" s="75"/>
      <c r="R86" s="75"/>
      <c r="S86" s="75"/>
      <c r="T86" s="78"/>
      <c r="U86" s="79"/>
      <c r="V86" s="80"/>
      <c r="W86" s="80"/>
      <c r="X86" s="80"/>
      <c r="Y86" s="75">
        <f t="shared" si="44"/>
        <v>0</v>
      </c>
      <c r="Z86" s="75">
        <f t="shared" si="44"/>
        <v>0</v>
      </c>
      <c r="AA86" s="75">
        <f t="shared" si="44"/>
        <v>0</v>
      </c>
      <c r="AB86" s="75">
        <f t="shared" si="44"/>
        <v>0</v>
      </c>
      <c r="AC86" s="75">
        <f t="shared" si="44"/>
        <v>0</v>
      </c>
      <c r="AD86" s="75">
        <f t="shared" si="44"/>
        <v>0</v>
      </c>
      <c r="AE86" s="75">
        <f t="shared" si="44"/>
        <v>0</v>
      </c>
      <c r="AF86" s="75">
        <f t="shared" si="44"/>
        <v>0</v>
      </c>
      <c r="AG86" s="78">
        <f t="shared" si="44"/>
        <v>0</v>
      </c>
    </row>
    <row r="87" spans="1:33" s="17" customFormat="1" ht="75">
      <c r="A87" s="82" t="s">
        <v>105</v>
      </c>
      <c r="B87" s="71"/>
      <c r="C87" s="95">
        <v>983</v>
      </c>
      <c r="D87" s="53">
        <f t="shared" si="43"/>
        <v>6785000</v>
      </c>
      <c r="E87" s="73">
        <v>2609700</v>
      </c>
      <c r="F87" s="75"/>
      <c r="G87" s="75"/>
      <c r="H87" s="76">
        <v>4175300</v>
      </c>
      <c r="I87" s="53">
        <f>J87+K87+L87+M87</f>
        <v>0</v>
      </c>
      <c r="J87" s="73"/>
      <c r="K87" s="75"/>
      <c r="L87" s="75"/>
      <c r="M87" s="76"/>
      <c r="N87" s="53">
        <v>0</v>
      </c>
      <c r="O87" s="77">
        <v>54300</v>
      </c>
      <c r="P87" s="53">
        <f t="shared" si="50"/>
        <v>0</v>
      </c>
      <c r="Q87" s="75"/>
      <c r="R87" s="75"/>
      <c r="S87" s="75"/>
      <c r="T87" s="78"/>
      <c r="U87" s="79"/>
      <c r="V87" s="80"/>
      <c r="W87" s="80"/>
      <c r="X87" s="80"/>
      <c r="Y87" s="75">
        <f t="shared" si="44"/>
        <v>0</v>
      </c>
      <c r="Z87" s="75">
        <f t="shared" si="44"/>
        <v>0</v>
      </c>
      <c r="AA87" s="75">
        <f t="shared" si="44"/>
        <v>0</v>
      </c>
      <c r="AB87" s="75">
        <f t="shared" si="44"/>
        <v>0</v>
      </c>
      <c r="AC87" s="75">
        <f t="shared" si="44"/>
        <v>0</v>
      </c>
      <c r="AD87" s="75">
        <f t="shared" si="44"/>
        <v>0</v>
      </c>
      <c r="AE87" s="75">
        <f t="shared" si="44"/>
        <v>0</v>
      </c>
      <c r="AF87" s="75">
        <f t="shared" si="44"/>
        <v>0</v>
      </c>
      <c r="AG87" s="78">
        <f t="shared" si="44"/>
        <v>0</v>
      </c>
    </row>
    <row r="88" spans="1:33" s="17" customFormat="1" ht="30">
      <c r="A88" s="82" t="s">
        <v>106</v>
      </c>
      <c r="B88" s="71"/>
      <c r="C88" s="95">
        <v>984</v>
      </c>
      <c r="D88" s="53">
        <f t="shared" si="43"/>
        <v>0</v>
      </c>
      <c r="E88" s="73"/>
      <c r="F88" s="75"/>
      <c r="G88" s="75"/>
      <c r="H88" s="76"/>
      <c r="I88" s="53">
        <f>J88+K88+L88+M88</f>
        <v>0</v>
      </c>
      <c r="J88" s="73"/>
      <c r="K88" s="75"/>
      <c r="L88" s="75"/>
      <c r="M88" s="76"/>
      <c r="N88" s="53">
        <v>0</v>
      </c>
      <c r="O88" s="77"/>
      <c r="P88" s="53">
        <f t="shared" si="50"/>
        <v>0</v>
      </c>
      <c r="Q88" s="75"/>
      <c r="R88" s="75"/>
      <c r="S88" s="75"/>
      <c r="T88" s="78"/>
      <c r="U88" s="79"/>
      <c r="V88" s="80"/>
      <c r="W88" s="80"/>
      <c r="X88" s="80"/>
      <c r="Y88" s="75">
        <f t="shared" si="44"/>
        <v>0</v>
      </c>
      <c r="Z88" s="75">
        <f t="shared" si="44"/>
        <v>0</v>
      </c>
      <c r="AA88" s="75">
        <f t="shared" si="44"/>
        <v>0</v>
      </c>
      <c r="AB88" s="75">
        <f t="shared" si="44"/>
        <v>0</v>
      </c>
      <c r="AC88" s="75">
        <f t="shared" si="44"/>
        <v>0</v>
      </c>
      <c r="AD88" s="75">
        <f t="shared" si="44"/>
        <v>0</v>
      </c>
      <c r="AE88" s="75">
        <f t="shared" si="44"/>
        <v>0</v>
      </c>
      <c r="AF88" s="75">
        <f t="shared" si="44"/>
        <v>0</v>
      </c>
      <c r="AG88" s="78">
        <f t="shared" si="44"/>
        <v>0</v>
      </c>
    </row>
    <row r="89" spans="1:33" s="124" customFormat="1" ht="15.75" thickBot="1">
      <c r="A89" s="111" t="s">
        <v>107</v>
      </c>
      <c r="B89" s="112"/>
      <c r="C89" s="113">
        <v>985</v>
      </c>
      <c r="D89" s="114">
        <f t="shared" si="43"/>
        <v>163600</v>
      </c>
      <c r="E89" s="115">
        <v>53600</v>
      </c>
      <c r="F89" s="116"/>
      <c r="G89" s="116"/>
      <c r="H89" s="117">
        <v>110000</v>
      </c>
      <c r="I89" s="114">
        <f>J89+K89+L89+M89</f>
        <v>0</v>
      </c>
      <c r="J89" s="115"/>
      <c r="K89" s="116"/>
      <c r="L89" s="116"/>
      <c r="M89" s="117"/>
      <c r="N89" s="114">
        <v>0</v>
      </c>
      <c r="O89" s="118"/>
      <c r="P89" s="114">
        <f t="shared" si="50"/>
        <v>0</v>
      </c>
      <c r="Q89" s="119"/>
      <c r="R89" s="119"/>
      <c r="S89" s="119"/>
      <c r="T89" s="120"/>
      <c r="U89" s="121"/>
      <c r="V89" s="122"/>
      <c r="W89" s="122"/>
      <c r="X89" s="122"/>
      <c r="Y89" s="123">
        <f t="shared" si="44"/>
        <v>0</v>
      </c>
      <c r="Z89" s="123">
        <f t="shared" si="44"/>
        <v>0</v>
      </c>
      <c r="AA89" s="123">
        <f t="shared" si="44"/>
        <v>0</v>
      </c>
      <c r="AB89" s="123">
        <f t="shared" si="44"/>
        <v>0</v>
      </c>
      <c r="AC89" s="116">
        <f t="shared" si="44"/>
        <v>0</v>
      </c>
      <c r="AD89" s="116">
        <f t="shared" si="44"/>
        <v>0</v>
      </c>
      <c r="AE89" s="116">
        <f t="shared" si="44"/>
        <v>0</v>
      </c>
      <c r="AF89" s="116">
        <f t="shared" si="44"/>
        <v>0</v>
      </c>
      <c r="AG89" s="120">
        <f t="shared" si="44"/>
        <v>0</v>
      </c>
    </row>
    <row r="90" spans="1:34" s="17" customFormat="1" ht="30.75" thickBot="1">
      <c r="A90" s="125" t="s">
        <v>108</v>
      </c>
      <c r="B90" s="126" t="s">
        <v>109</v>
      </c>
      <c r="C90" s="127"/>
      <c r="D90" s="128">
        <f t="shared" si="43"/>
        <v>0</v>
      </c>
      <c r="E90" s="129"/>
      <c r="F90" s="130"/>
      <c r="G90" s="130"/>
      <c r="H90" s="131"/>
      <c r="I90" s="128">
        <f>SUM(J90:L90)</f>
        <v>0</v>
      </c>
      <c r="J90" s="129"/>
      <c r="K90" s="130"/>
      <c r="L90" s="130"/>
      <c r="M90" s="131"/>
      <c r="N90" s="128">
        <f>SUM(O90:P90)</f>
        <v>0</v>
      </c>
      <c r="O90" s="132"/>
      <c r="P90" s="128">
        <f t="shared" si="50"/>
        <v>0</v>
      </c>
      <c r="Q90" s="130"/>
      <c r="R90" s="130"/>
      <c r="S90" s="130"/>
      <c r="T90" s="129"/>
      <c r="U90" s="130"/>
      <c r="V90" s="130"/>
      <c r="W90" s="131"/>
      <c r="X90" s="133"/>
      <c r="Y90" s="75">
        <f aca="true" t="shared" si="51" ref="Y90:AG90">Y91+Y159</f>
        <v>0</v>
      </c>
      <c r="Z90" s="75">
        <f t="shared" si="51"/>
        <v>0</v>
      </c>
      <c r="AA90" s="75">
        <f t="shared" si="51"/>
        <v>0</v>
      </c>
      <c r="AB90" s="75">
        <f t="shared" si="51"/>
        <v>0</v>
      </c>
      <c r="AC90" s="134">
        <f t="shared" si="51"/>
        <v>0</v>
      </c>
      <c r="AD90" s="130">
        <f t="shared" si="51"/>
        <v>0</v>
      </c>
      <c r="AE90" s="130">
        <f t="shared" si="51"/>
        <v>0</v>
      </c>
      <c r="AF90" s="130">
        <f t="shared" si="51"/>
        <v>0</v>
      </c>
      <c r="AG90" s="135">
        <f t="shared" si="51"/>
        <v>0</v>
      </c>
      <c r="AH90" s="90"/>
    </row>
    <row r="91" spans="1:21" s="142" customFormat="1" ht="14.25">
      <c r="A91" s="136"/>
      <c r="B91" s="137"/>
      <c r="C91" s="138"/>
      <c r="D91" s="139"/>
      <c r="E91" s="140"/>
      <c r="F91" s="140"/>
      <c r="G91" s="140"/>
      <c r="H91" s="141"/>
      <c r="I91" s="139"/>
      <c r="K91" s="138"/>
      <c r="N91" s="138"/>
      <c r="O91" s="138"/>
      <c r="P91" s="139"/>
      <c r="Q91" s="138"/>
      <c r="R91" s="138"/>
      <c r="S91" s="138"/>
      <c r="T91" s="138"/>
      <c r="U91" s="138"/>
    </row>
    <row r="92" spans="1:15" s="144" customFormat="1" ht="57" customHeight="1">
      <c r="A92" s="201" t="s">
        <v>116</v>
      </c>
      <c r="B92" s="201"/>
      <c r="C92" s="201"/>
      <c r="D92" s="201"/>
      <c r="E92" s="201"/>
      <c r="F92" s="202"/>
      <c r="G92" s="202"/>
      <c r="H92" s="203"/>
      <c r="I92" s="143"/>
      <c r="J92" s="204" t="s">
        <v>117</v>
      </c>
      <c r="K92" s="143"/>
      <c r="L92" s="143"/>
      <c r="M92" s="143"/>
      <c r="N92" s="143"/>
      <c r="O92" s="143"/>
    </row>
    <row r="93" spans="1:21" s="8" customFormat="1" ht="57" customHeight="1">
      <c r="A93" s="145" t="s">
        <v>110</v>
      </c>
      <c r="B93" s="145"/>
      <c r="C93" s="145"/>
      <c r="D93" s="145"/>
      <c r="E93" s="146"/>
      <c r="F93" s="147"/>
      <c r="G93" s="147"/>
      <c r="H93" s="146"/>
      <c r="I93" s="10"/>
      <c r="J93" s="146" t="s">
        <v>111</v>
      </c>
      <c r="K93" s="148"/>
      <c r="L93" s="149"/>
      <c r="M93" s="149"/>
      <c r="N93" s="148"/>
      <c r="O93" s="148"/>
      <c r="P93" s="10"/>
      <c r="Q93" s="10"/>
      <c r="R93" s="10"/>
      <c r="S93" s="10"/>
      <c r="T93" s="10"/>
      <c r="U93" s="10"/>
    </row>
    <row r="94" spans="1:21" s="8" customFormat="1" ht="57" customHeight="1">
      <c r="A94" s="145" t="s">
        <v>112</v>
      </c>
      <c r="B94" s="145"/>
      <c r="C94" s="145"/>
      <c r="D94" s="145"/>
      <c r="E94" s="146"/>
      <c r="F94" s="147"/>
      <c r="G94" s="147"/>
      <c r="H94" s="146"/>
      <c r="I94" s="10"/>
      <c r="J94" s="146" t="s">
        <v>113</v>
      </c>
      <c r="K94" s="148"/>
      <c r="L94" s="149"/>
      <c r="M94" s="149"/>
      <c r="N94" s="148"/>
      <c r="O94" s="148"/>
      <c r="P94" s="10"/>
      <c r="Q94" s="10"/>
      <c r="R94" s="10"/>
      <c r="S94" s="10"/>
      <c r="T94" s="10"/>
      <c r="U94" s="10"/>
    </row>
    <row r="95" spans="2:15" ht="30" customHeight="1">
      <c r="B95" s="3"/>
      <c r="D95" s="142"/>
      <c r="E95" s="142"/>
      <c r="F95" s="142"/>
      <c r="G95" s="142"/>
      <c r="J95" s="150"/>
      <c r="K95" s="151"/>
      <c r="L95" s="150"/>
      <c r="M95" s="150"/>
      <c r="N95" s="151"/>
      <c r="O95" s="151"/>
    </row>
    <row r="96" spans="1:15" ht="14.25" customHeight="1">
      <c r="A96" s="1" t="s">
        <v>114</v>
      </c>
      <c r="B96" s="3"/>
      <c r="D96" s="142"/>
      <c r="E96" s="142"/>
      <c r="F96" s="142"/>
      <c r="G96" s="142"/>
      <c r="J96" s="150"/>
      <c r="K96" s="151"/>
      <c r="L96" s="150"/>
      <c r="M96" s="150"/>
      <c r="N96" s="151"/>
      <c r="O96" s="151"/>
    </row>
    <row r="97" spans="1:21" s="157" customFormat="1" ht="16.5" customHeight="1">
      <c r="A97" s="152" t="s">
        <v>115</v>
      </c>
      <c r="B97" s="153"/>
      <c r="C97" s="153"/>
      <c r="D97" s="153"/>
      <c r="E97" s="153"/>
      <c r="F97" s="153"/>
      <c r="G97" s="153"/>
      <c r="H97" s="154"/>
      <c r="I97" s="154"/>
      <c r="J97" s="155"/>
      <c r="K97" s="156"/>
      <c r="L97" s="155"/>
      <c r="M97" s="155"/>
      <c r="N97" s="156"/>
      <c r="O97" s="156"/>
      <c r="P97" s="154"/>
      <c r="Q97" s="154"/>
      <c r="R97" s="154"/>
      <c r="S97" s="154"/>
      <c r="T97" s="154"/>
      <c r="U97" s="154"/>
    </row>
    <row r="98" spans="1:15" ht="15.75">
      <c r="A98" s="154"/>
      <c r="B98" s="3"/>
      <c r="D98" s="3"/>
      <c r="J98" s="150"/>
      <c r="K98" s="151"/>
      <c r="L98" s="150"/>
      <c r="M98" s="150"/>
      <c r="N98" s="151"/>
      <c r="O98" s="151"/>
    </row>
    <row r="99" spans="10:15" ht="12.75" customHeight="1">
      <c r="J99" s="150"/>
      <c r="K99" s="151"/>
      <c r="L99" s="150"/>
      <c r="M99" s="150"/>
      <c r="N99" s="151"/>
      <c r="O99" s="151"/>
    </row>
    <row r="100" spans="10:15" ht="12.75" customHeight="1">
      <c r="J100" s="150"/>
      <c r="K100" s="151"/>
      <c r="L100" s="150"/>
      <c r="M100" s="150"/>
      <c r="N100" s="151"/>
      <c r="O100" s="151"/>
    </row>
    <row r="101" spans="9:20" ht="38.25" customHeight="1">
      <c r="I101" s="151"/>
      <c r="J101" s="150"/>
      <c r="K101" s="151"/>
      <c r="L101" s="150"/>
      <c r="M101" s="150"/>
      <c r="N101" s="158"/>
      <c r="O101" s="158"/>
      <c r="P101" s="151"/>
      <c r="Q101" s="151"/>
      <c r="R101" s="151"/>
      <c r="S101" s="151"/>
      <c r="T101" s="151"/>
    </row>
    <row r="102" spans="9:20" ht="38.25" customHeight="1">
      <c r="I102" s="151"/>
      <c r="J102" s="150"/>
      <c r="K102" s="151"/>
      <c r="L102" s="150"/>
      <c r="M102" s="150"/>
      <c r="N102" s="158"/>
      <c r="O102" s="158"/>
      <c r="P102" s="151"/>
      <c r="Q102" s="151"/>
      <c r="R102" s="151"/>
      <c r="S102" s="151"/>
      <c r="T102" s="151"/>
    </row>
    <row r="103" spans="9:20" ht="12.75" customHeight="1">
      <c r="I103" s="151"/>
      <c r="J103" s="150"/>
      <c r="K103" s="151"/>
      <c r="L103" s="150"/>
      <c r="M103" s="150"/>
      <c r="N103" s="159"/>
      <c r="O103" s="159"/>
      <c r="P103" s="151"/>
      <c r="Q103" s="151"/>
      <c r="R103" s="151"/>
      <c r="S103" s="151"/>
      <c r="T103" s="151"/>
    </row>
    <row r="104" spans="9:20" ht="12.75" customHeight="1">
      <c r="I104" s="151"/>
      <c r="J104" s="150"/>
      <c r="K104" s="151"/>
      <c r="L104" s="150"/>
      <c r="M104" s="150"/>
      <c r="N104" s="151"/>
      <c r="O104" s="151"/>
      <c r="P104" s="151"/>
      <c r="Q104" s="151"/>
      <c r="R104" s="151"/>
      <c r="S104" s="151"/>
      <c r="T104" s="151"/>
    </row>
  </sheetData>
  <sheetProtection/>
  <mergeCells count="30">
    <mergeCell ref="A6:A8"/>
    <mergeCell ref="B6:B8"/>
    <mergeCell ref="C6:C8"/>
    <mergeCell ref="D6:D8"/>
    <mergeCell ref="E6:G6"/>
    <mergeCell ref="I6:I8"/>
    <mergeCell ref="J6:M6"/>
    <mergeCell ref="N6:N8"/>
    <mergeCell ref="P6:P8"/>
    <mergeCell ref="Q6:S6"/>
    <mergeCell ref="T6:T8"/>
    <mergeCell ref="U6:U8"/>
    <mergeCell ref="V6:V8"/>
    <mergeCell ref="W6:W8"/>
    <mergeCell ref="X6:AG6"/>
    <mergeCell ref="J7:M7"/>
    <mergeCell ref="O7:O8"/>
    <mergeCell ref="Q7:Q8"/>
    <mergeCell ref="R7:R8"/>
    <mergeCell ref="S7:S8"/>
    <mergeCell ref="X7:X8"/>
    <mergeCell ref="Y7:Y8"/>
    <mergeCell ref="AF7:AF8"/>
    <mergeCell ref="AG7:AG8"/>
    <mergeCell ref="Z7:Z8"/>
    <mergeCell ref="AA7:AA8"/>
    <mergeCell ref="AB7:AB8"/>
    <mergeCell ref="AC7:AC8"/>
    <mergeCell ref="AD7:AD8"/>
    <mergeCell ref="AE7:AE8"/>
  </mergeCells>
  <printOptions horizontalCentered="1"/>
  <pageMargins left="0.15748031496062992" right="0.2362204724409449" top="0.11811023622047245" bottom="0" header="0" footer="0"/>
  <pageSetup fitToHeight="2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УОиДО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BespalovaAP</dc:creator>
  <cp:keywords/>
  <dc:description/>
  <cp:lastModifiedBy>root</cp:lastModifiedBy>
  <dcterms:created xsi:type="dcterms:W3CDTF">2014-01-30T04:52:42Z</dcterms:created>
  <dcterms:modified xsi:type="dcterms:W3CDTF">2014-02-01T04:25:47Z</dcterms:modified>
  <cp:category/>
  <cp:version/>
  <cp:contentType/>
  <cp:contentStatus/>
</cp:coreProperties>
</file>